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70" windowHeight="9990" activeTab="0"/>
  </bookViews>
  <sheets>
    <sheet name="ΙΣΟΛΟΓΙΣΜΟΣ 2011" sheetId="1" r:id="rId1"/>
    <sheet name="ΑΠΟΤΕΛΕΣΜΑΤΑ ΧΡΗΣΗΣ 2011" sheetId="2" r:id="rId2"/>
  </sheets>
  <definedNames/>
  <calcPr fullCalcOnLoad="1"/>
</workbook>
</file>

<file path=xl/sharedStrings.xml><?xml version="1.0" encoding="utf-8"?>
<sst xmlns="http://schemas.openxmlformats.org/spreadsheetml/2006/main" count="208" uniqueCount="161">
  <si>
    <t>ΕΝΕΡΓΗΤΙΚΟ</t>
  </si>
  <si>
    <t>Β.</t>
  </si>
  <si>
    <t>Γ.</t>
  </si>
  <si>
    <t>ΠΑΓΙΟ ΕΝΕΡΓΗΤΙΚΟ</t>
  </si>
  <si>
    <t>ΙΙ.</t>
  </si>
  <si>
    <t>Δ.</t>
  </si>
  <si>
    <t>ΚΥΚΛΟΦΟΡΟΥΝ ΕΝΕΡΓΗΤΙΚΟ</t>
  </si>
  <si>
    <t>ΙV.</t>
  </si>
  <si>
    <t>ΓΕΝΙΚΟ ΣΥΝΟΛΟ ΕΝΕΡΓΗΤΙΚΟΥ (Β+Γ+Δ+Ε)</t>
  </si>
  <si>
    <t>ΠΑΘΗΤΙΚΟ</t>
  </si>
  <si>
    <t>Α.</t>
  </si>
  <si>
    <t>ΙΔΙΑ ΚΕΦΑΛΑΙΑ</t>
  </si>
  <si>
    <t>ΥΠΟΧΡΕΩΣΕΙΣ</t>
  </si>
  <si>
    <t>V.</t>
  </si>
  <si>
    <t>(ΠΟΣΑ ΣΕ ΕΥΡΩ)</t>
  </si>
  <si>
    <t>ΕΞΟΔΑ ΕΓΚΑΤΑΣΤΑΣΕΩΣ</t>
  </si>
  <si>
    <t>Ε.</t>
  </si>
  <si>
    <t>Αποσβέσεις</t>
  </si>
  <si>
    <t xml:space="preserve">Ενσώματες ακινητοποιήσεις </t>
  </si>
  <si>
    <t>Σύνολο ακινητοποιήσεων (ΓΙΙ)</t>
  </si>
  <si>
    <t>Σύνολο κυκλοφορούντος ενεργητικού (ΔΙΙ+ΔIV)</t>
  </si>
  <si>
    <t>Αποτελέσματα εις νέο</t>
  </si>
  <si>
    <t xml:space="preserve">Βραχυπρόθεσμες υποχρεώσεις </t>
  </si>
  <si>
    <t>Σύνολο υποχρεώσεων (ΓΙΙ)</t>
  </si>
  <si>
    <r>
      <t>Μείον:</t>
    </r>
    <r>
      <rPr>
        <sz val="9"/>
        <rFont val="Arial"/>
        <family val="2"/>
      </rPr>
      <t xml:space="preserve"> Κόστος πωλήσεων</t>
    </r>
  </si>
  <si>
    <t>Απαιτήσεις</t>
  </si>
  <si>
    <t>Διαθέσιμα</t>
  </si>
  <si>
    <t>ΠΙΝΑΚΑΣ ΔΙΑΘΕΣΕΩΣ ΑΠΟΤΕΛΕΣΜΑΤΩΝ</t>
  </si>
  <si>
    <t>ΕΘΝΙΚΟ ΣΥΣΤΗΜΑ ΔΙΑΠΙΣΤΕΥΣΗΣ Α.Ε.</t>
  </si>
  <si>
    <t>ΜΕΤΑΒΑΤΙΚΟΙ ΛΟΓΑΡΙΑΣΜΟΙ ΕΝΕΡΓΗΤΙΚΟΥ</t>
  </si>
  <si>
    <t>Ι.</t>
  </si>
  <si>
    <t>ΜΕΤΑΒΑΤΙΚΟΙ ΛΟΓΑΡΙΑΣΜΟΙ ΠΑΘΗΤΙΚΟΥ</t>
  </si>
  <si>
    <t>Σύνολο</t>
  </si>
  <si>
    <t>ΠΑΝΟΠΟΥΛΟΣ ΠΑΝΑΓΙΩΤΗΣ</t>
  </si>
  <si>
    <t xml:space="preserve"> Αποτελέσματα εκμεταλλεύσεως</t>
  </si>
  <si>
    <t>I.</t>
  </si>
  <si>
    <t>ΜΕΙΟΝ:</t>
  </si>
  <si>
    <t xml:space="preserve"> Έξοδα διοικητικής λειτουργίας </t>
  </si>
  <si>
    <t>1.</t>
  </si>
  <si>
    <t>Μείον:</t>
  </si>
  <si>
    <t xml:space="preserve"> Χρεωστικοί τόκοι και συναφή έξοδα </t>
  </si>
  <si>
    <t>3.</t>
  </si>
  <si>
    <r>
      <t xml:space="preserve"> ΠΛΕΟΝ (ή μείον):</t>
    </r>
    <r>
      <rPr>
        <sz val="9"/>
        <rFont val="Arial"/>
        <family val="2"/>
      </rPr>
      <t xml:space="preserve"> Έκτακτα αποτελέσματα</t>
    </r>
  </si>
  <si>
    <t>II.</t>
  </si>
  <si>
    <t xml:space="preserve"> Σύνολο αποσβέσεων πάγιων στοιχείων</t>
  </si>
  <si>
    <t xml:space="preserve">Μείον: Οι από αυτές ενσωματωμένες στο </t>
  </si>
  <si>
    <t xml:space="preserve">      λειτουργικό κόστος</t>
  </si>
  <si>
    <t xml:space="preserve">Έξοδα ιδρύσεως και πρώτης εγκαταστάσεως </t>
  </si>
  <si>
    <t xml:space="preserve">1. </t>
  </si>
  <si>
    <t>6.</t>
  </si>
  <si>
    <t xml:space="preserve">Έπιπλα &amp; λοιπός εξοπλισμός </t>
  </si>
  <si>
    <t xml:space="preserve">Πελάτες </t>
  </si>
  <si>
    <t>Επιταγές εισπρακτέες (μεταχρον.)</t>
  </si>
  <si>
    <t>Ταμείο</t>
  </si>
  <si>
    <t>3α.</t>
  </si>
  <si>
    <t xml:space="preserve">Καταθέσεις όψεως &amp; προθεσμίας </t>
  </si>
  <si>
    <t xml:space="preserve">Καταβλημένο </t>
  </si>
  <si>
    <t>Προκαταβολές Πελατών</t>
  </si>
  <si>
    <t>5.</t>
  </si>
  <si>
    <t>11.</t>
  </si>
  <si>
    <t>4.</t>
  </si>
  <si>
    <t>Πιστωτές διάφοροι</t>
  </si>
  <si>
    <t>Υποχρεώσεις από φόρους-τέλη</t>
  </si>
  <si>
    <t>Προμηθευτές</t>
  </si>
  <si>
    <t xml:space="preserve"> Έξοδα χρήσεως δουλευμένα</t>
  </si>
  <si>
    <t xml:space="preserve">  2.</t>
  </si>
  <si>
    <t xml:space="preserve">4. </t>
  </si>
  <si>
    <t xml:space="preserve">Λοιπά έξοδα εγκαταστάσεως </t>
  </si>
  <si>
    <t xml:space="preserve">Μετοχικό κεφάλαιο </t>
  </si>
  <si>
    <t>Αναπόσβεστη
αξία</t>
  </si>
  <si>
    <t>Αξία
κτήσεως</t>
  </si>
  <si>
    <t>Ποσά</t>
  </si>
  <si>
    <t>Χρεώστες διάφοροι</t>
  </si>
  <si>
    <t>ΙΙΙ.</t>
  </si>
  <si>
    <t>7.</t>
  </si>
  <si>
    <t>Λοιπές μακροπρόθεσμες απαιτήσεις</t>
  </si>
  <si>
    <t>Σύνολο πάγιου ενεργητικού (ΓΙΙ+ΓΙΙΙ)</t>
  </si>
  <si>
    <t>Έξοδα επόμενων χρήσεων</t>
  </si>
  <si>
    <t>(6.667 Μετοχές των 30,00 € )</t>
  </si>
  <si>
    <t>ΚΑΤΑΣΤΑΣΗ ΛΟΓΑΡΙΑΣΜΟΥ ΑΠΟΤΕΛΕΣΜΑΤΩΝ ΧΡΗΣΕΩΣ</t>
  </si>
  <si>
    <t xml:space="preserve">Πλέον: </t>
  </si>
  <si>
    <t>Έσοδα επιχορηγήσεων</t>
  </si>
  <si>
    <t>Υπόλοιπο αποτελεσμάτων (ζημιών) προηγούμενων χρήσεων</t>
  </si>
  <si>
    <t>Ο   ΠΡΟΪΣΤΑΜΕΝΟΣ ΛΟΓΙΣΤΗΡΙΟΥ</t>
  </si>
  <si>
    <t>Ο ΠΡΟΕΔΡΟΣ ΤΟΥ Δ.Σ.</t>
  </si>
  <si>
    <t>Α.Δ.Τ.  Χ 518196</t>
  </si>
  <si>
    <t>ΑΡ.ΑΔ. 1541 Α΄ ΤΑΞΗΣ</t>
  </si>
  <si>
    <t>Επιχορηγήσεις Επενδύσεων</t>
  </si>
  <si>
    <t>Επιχορηγήσεις επενδύσεων</t>
  </si>
  <si>
    <t>Κύκλος εργασιών (πωλήσεις υπηρεσιών)</t>
  </si>
  <si>
    <t>Ασφαλιστικοί Οργανισμοί</t>
  </si>
  <si>
    <t>Μικτά αποτελέσματα (κέρδη / ζημίες) εκμεταλλεύσεως</t>
  </si>
  <si>
    <t>Η διάθεση των κερδών γίνεται ως εξής:</t>
  </si>
  <si>
    <t>Tακτικό αποθεματικό</t>
  </si>
  <si>
    <t>ΠΡΟΒΛΕΨΕΙΣ ΓΙΑ ΚΙΝΔΥΝΟΥΣ ΚΑΙ ΕΞΟΔΑ</t>
  </si>
  <si>
    <t>Προβλέψεις για αποζημίωση προσωπικού</t>
  </si>
  <si>
    <t xml:space="preserve"> λόγω εξόδου από την υπηρεσία</t>
  </si>
  <si>
    <t>IV.</t>
  </si>
  <si>
    <t>Αποθεματικά Κεφάλαια</t>
  </si>
  <si>
    <t>Τακτικό αποθεματικό</t>
  </si>
  <si>
    <t>Σύνολο ιδίων κεφαλαίων (ΑΙ+ΑΙΙΙ+ΑΙV+ΑV)</t>
  </si>
  <si>
    <t>ΓΕΝΙΚΟ ΣΥΝΟΛΟ ΠΑΘΗΤΙΚΟΥ (Α+B+Γ+Δ)</t>
  </si>
  <si>
    <t>Μερικά αποτελέσματα (κέρδη / ζημίες) εκμεταλλεύσεως</t>
  </si>
  <si>
    <t>Ολικά αποτελέσματα (κέρδη / ζημίες) εκμεταλλεύσεως</t>
  </si>
  <si>
    <t>2.</t>
  </si>
  <si>
    <t>10.</t>
  </si>
  <si>
    <t>Μερίσματα πληρωτέα</t>
  </si>
  <si>
    <t>Υπόλοιπο ζημιών χρήσεως εις νέο</t>
  </si>
  <si>
    <t>Συμμετοχές και άλλες μακροπρόθεσμες χρηματοοικονομικές απαιτήσεις</t>
  </si>
  <si>
    <t>Γήπεδα-Οικόπεδα</t>
  </si>
  <si>
    <t>Κτίρια και τεχνικά Eργα</t>
  </si>
  <si>
    <t>Έσοδα χρήσεως εισπρακτέα</t>
  </si>
  <si>
    <t>ΛΟΓΑΡΙΑΣΜΟΙ ΤΑΞΕΩΣ ΧΡΕΩΣΤΙΚΟΙ</t>
  </si>
  <si>
    <t>Χρεωστικοί λογαριασμοί εγγυήσεων και εμπράγματων ασφαλειών</t>
  </si>
  <si>
    <t>ΛΟΓΑΡΙΑΣΜΟΙ ΤΑΞΕΩΣ ΠΙΣΤΩΤΙΚΟΙ</t>
  </si>
  <si>
    <t>Πιστωτικοί λογαριασμοί εγγυήσεων και</t>
  </si>
  <si>
    <t xml:space="preserve"> εμπράγματων ασφαλειών</t>
  </si>
  <si>
    <t>2α.</t>
  </si>
  <si>
    <t>Επιταγές Πληρωτέες</t>
  </si>
  <si>
    <t xml:space="preserve">Πιστωτικοί τόκοι και συναφή έσοδα </t>
  </si>
  <si>
    <t>ΠΛΕΟΝ (ή μείον)</t>
  </si>
  <si>
    <t>Οργανικά &amp; έκτακτα αποτελέσματα (κέρδη / ζημίες)</t>
  </si>
  <si>
    <t>ΚΑΘΑΡΑ  ΑΠΟΤΕΛΕΣΜΑΤΑ (Zημιές/Κέρδη) ΧΡΗΣΕΩΣ προ φόρων</t>
  </si>
  <si>
    <t>€</t>
  </si>
  <si>
    <t xml:space="preserve"> </t>
  </si>
  <si>
    <t xml:space="preserve"> Υπολοιπο εις νέο</t>
  </si>
  <si>
    <t>Υπολοιπο Κερδων Εις Νέο</t>
  </si>
  <si>
    <t xml:space="preserve">Λογ.Διαχ/σης Προκαταβολων </t>
  </si>
  <si>
    <t>Καθαρά αποτελέσματα κέρδη/ (ζημιές) χρήσεως</t>
  </si>
  <si>
    <t>Κέρδη προς διάθεση/ (Ζημίες εις Νέο)</t>
  </si>
  <si>
    <t>Έκτακτα κέρδη</t>
  </si>
  <si>
    <t xml:space="preserve">διάθεση </t>
  </si>
  <si>
    <t xml:space="preserve">Εκτακτα και ανοργανα Εξοδα </t>
  </si>
  <si>
    <t xml:space="preserve">Έξοδα προηγουμενων χρησεων </t>
  </si>
  <si>
    <t>Μερισματα πληρωτεα</t>
  </si>
  <si>
    <t xml:space="preserve">φορος εισοδηματος </t>
  </si>
  <si>
    <t xml:space="preserve"> διάφορες φορολογικου ελεγχου</t>
  </si>
  <si>
    <t>συνολο</t>
  </si>
  <si>
    <t>οτελεσμ.(κερδη) προηγουμ.χρησεων</t>
  </si>
  <si>
    <t>τελεσματα χρησης (κέρδη)</t>
  </si>
  <si>
    <t>ΙΣΟΛΟΓΙΣΜΟΣ 31ης ΔΕΚΕΜΒΡΙΟΥ 2011</t>
  </si>
  <si>
    <t>8η ΕΤΑΙΡΙΚΗ ΧΡΗΣΗ (01 ΙΑΝΟΥΑΡΙΟΥ  2011- 31 ΔΕΚΕΜΒΡΙΟΥ 2011)  ΑΡ.Μ.Α.Ε.  54207/01/Β/03/213</t>
  </si>
  <si>
    <t xml:space="preserve">Εκτακτα και ανοργανα Εσοδα </t>
  </si>
  <si>
    <t>?</t>
  </si>
  <si>
    <t>Αθήνα,  28 ΑΠΡΙΛΙΟΥ 2012</t>
  </si>
  <si>
    <t xml:space="preserve">Λοιπές Προβλέψεις </t>
  </si>
  <si>
    <t>Ποσά κλειόμενης χρήσεως 2011</t>
  </si>
  <si>
    <t>Ποσά προηγούμενης χρήσεως 2010</t>
  </si>
  <si>
    <t>ΛΟΓΙΣΤΡΙΑ</t>
  </si>
  <si>
    <t>ΛΟΥΡΙΔΑΚΗ ΚΛΕΑΝΘΗ</t>
  </si>
  <si>
    <t>Α.Δ.Τ. ΑΕ 015062</t>
  </si>
  <si>
    <t>ποσά κλειόμενης χρήσεως 2011</t>
  </si>
  <si>
    <t>ΦΡΥΣΑΛΑΚΗΣ ΓΕΩΡΓΙΟΣ</t>
  </si>
  <si>
    <t>Α.Δ.Τ. Φ076442</t>
  </si>
  <si>
    <t xml:space="preserve">     ΜΕΛΟΣ ΤΟΥ Δ.Σ.</t>
  </si>
  <si>
    <t xml:space="preserve">  </t>
  </si>
  <si>
    <t xml:space="preserve"> 31ης ΔΕΚΕΜΒΡΙΟΥ 2011 (01 ΙΑΝΟΥΑΡΙΟΥ - 31 ΔΕΚΕΜΒΡΙΟΥ 2011)</t>
  </si>
  <si>
    <t xml:space="preserve">       Ποσά κλειόμενης χρήσεως 2011</t>
  </si>
  <si>
    <t xml:space="preserve">       Ποσά προηγούμενης χρήσεως 2010</t>
  </si>
  <si>
    <t>κλειόμενης
χρήσεως 2011</t>
  </si>
  <si>
    <t>προηγούμενης
χρήσεως 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</si>
</sst>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Ναι&quot;;&quot;Ναι&quot;;&quot;'Οχι&quot;"/>
    <numFmt numFmtId="185" formatCode="&quot;Αληθές&quot;;&quot;Αληθές&quot;;&quot;Ψευδές&quot;"/>
    <numFmt numFmtId="186" formatCode="&quot;Ενεργοποίηση&quot;;&quot;Ενεργοποίηση&quot;;&quot;Απενεργοποίηση&quot;"/>
    <numFmt numFmtId="187" formatCode="0.0"/>
    <numFmt numFmtId="188" formatCode="\-#,##0.00;\(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sz val="10"/>
      <name val="Arial Greek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name val="Arial Greek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Greek"/>
      <family val="2"/>
    </font>
    <font>
      <u val="single"/>
      <sz val="8"/>
      <name val="Arial Greek"/>
      <family val="2"/>
    </font>
    <font>
      <b/>
      <u val="single"/>
      <sz val="8"/>
      <name val="Arial Greek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9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39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37" fontId="13" fillId="0" borderId="0" xfId="15" applyNumberFormat="1" applyFont="1">
      <alignment/>
      <protection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4" fontId="13" fillId="0" borderId="2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right"/>
    </xf>
    <xf numFmtId="4" fontId="13" fillId="0" borderId="3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13" fillId="0" borderId="3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 horizontal="right"/>
    </xf>
    <xf numFmtId="4" fontId="16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 horizontal="right"/>
    </xf>
    <xf numFmtId="4" fontId="13" fillId="0" borderId="1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13" fillId="0" borderId="1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justify"/>
    </xf>
    <xf numFmtId="4" fontId="12" fillId="0" borderId="1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left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64"/>
  <sheetViews>
    <sheetView tabSelected="1" view="pageBreakPreview" zoomScaleSheetLayoutView="100" workbookViewId="0" topLeftCell="J1">
      <selection activeCell="AD9" sqref="AD9"/>
    </sheetView>
  </sheetViews>
  <sheetFormatPr defaultColWidth="9.140625" defaultRowHeight="12.75"/>
  <cols>
    <col min="1" max="1" width="2.421875" style="0" customWidth="1"/>
    <col min="2" max="2" width="2.8515625" style="0" customWidth="1"/>
    <col min="3" max="3" width="3.00390625" style="0" customWidth="1"/>
    <col min="4" max="4" width="34.57421875" style="0" customWidth="1"/>
    <col min="5" max="7" width="1.7109375" style="0" customWidth="1"/>
    <col min="8" max="8" width="1.1484375" style="0" customWidth="1"/>
    <col min="9" max="9" width="12.28125" style="0" customWidth="1"/>
    <col min="10" max="10" width="1.421875" style="0" customWidth="1"/>
    <col min="11" max="11" width="12.28125" style="0" customWidth="1"/>
    <col min="12" max="12" width="1.8515625" style="0" customWidth="1"/>
    <col min="13" max="13" width="13.7109375" style="0" customWidth="1"/>
    <col min="14" max="14" width="1.57421875" style="0" customWidth="1"/>
    <col min="15" max="15" width="13.7109375" style="0" customWidth="1"/>
    <col min="16" max="16" width="2.140625" style="0" customWidth="1"/>
    <col min="17" max="17" width="13.7109375" style="0" customWidth="1"/>
    <col min="18" max="18" width="1.421875" style="0" customWidth="1"/>
    <col min="19" max="19" width="13.7109375" style="0" customWidth="1"/>
    <col min="20" max="20" width="1.8515625" style="0" customWidth="1"/>
    <col min="21" max="21" width="2.7109375" style="0" customWidth="1"/>
    <col min="22" max="22" width="2.28125" style="0" customWidth="1"/>
    <col min="23" max="23" width="3.28125" style="25" customWidth="1"/>
    <col min="24" max="24" width="31.7109375" style="0" customWidth="1"/>
    <col min="25" max="27" width="1.7109375" style="0" customWidth="1"/>
    <col min="28" max="28" width="15.57421875" style="13" customWidth="1"/>
    <col min="29" max="29" width="1.8515625" style="0" customWidth="1"/>
    <col min="30" max="30" width="15.8515625" style="0" customWidth="1"/>
  </cols>
  <sheetData>
    <row r="3" spans="1:28" ht="18">
      <c r="A3" s="101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B3"/>
    </row>
    <row r="4" spans="1:28" ht="18.75" customHeight="1">
      <c r="A4" s="101" t="s">
        <v>140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B4"/>
    </row>
    <row r="5" spans="1:28" ht="15.75" customHeight="1">
      <c r="A5" s="101" t="s">
        <v>141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B5"/>
    </row>
    <row r="6" spans="1:43" s="2" customFormat="1" ht="18">
      <c r="A6" s="101" t="s">
        <v>14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28" ht="12.75">
      <c r="A7" s="46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9" t="s">
        <v>9</v>
      </c>
      <c r="V7" s="47"/>
      <c r="W7" s="47"/>
      <c r="X7" s="47"/>
      <c r="Y7" s="47"/>
      <c r="Z7" s="47"/>
      <c r="AA7" s="51"/>
      <c r="AB7" s="52"/>
    </row>
    <row r="8" spans="1:30" s="2" customFormat="1" ht="12">
      <c r="A8" s="47"/>
      <c r="B8" s="46"/>
      <c r="C8" s="46"/>
      <c r="D8" s="47"/>
      <c r="E8" s="54"/>
      <c r="F8" s="100"/>
      <c r="G8" s="100"/>
      <c r="H8" s="54"/>
      <c r="I8" s="100" t="s">
        <v>157</v>
      </c>
      <c r="J8" s="100"/>
      <c r="K8" s="100"/>
      <c r="L8" s="100"/>
      <c r="M8" s="100"/>
      <c r="N8" s="54"/>
      <c r="O8" s="100" t="s">
        <v>158</v>
      </c>
      <c r="P8" s="100"/>
      <c r="Q8" s="100"/>
      <c r="R8" s="100"/>
      <c r="S8" s="100"/>
      <c r="T8" s="47"/>
      <c r="U8" s="47"/>
      <c r="V8" s="47"/>
      <c r="W8" s="47"/>
      <c r="X8" s="47"/>
      <c r="Y8" s="47"/>
      <c r="Z8" s="47"/>
      <c r="AA8" s="47"/>
      <c r="AB8" s="93" t="s">
        <v>71</v>
      </c>
      <c r="AD8" s="50" t="s">
        <v>71</v>
      </c>
    </row>
    <row r="9" spans="1:30" s="2" customFormat="1" ht="22.5">
      <c r="A9" s="46"/>
      <c r="B9" s="46"/>
      <c r="C9" s="46"/>
      <c r="D9" s="46"/>
      <c r="E9" s="56"/>
      <c r="F9" s="56"/>
      <c r="G9" s="56"/>
      <c r="H9" s="56"/>
      <c r="I9" s="55" t="s">
        <v>70</v>
      </c>
      <c r="J9" s="54"/>
      <c r="K9" s="53" t="s">
        <v>17</v>
      </c>
      <c r="L9" s="54"/>
      <c r="M9" s="55" t="s">
        <v>69</v>
      </c>
      <c r="N9" s="56"/>
      <c r="O9" s="55" t="s">
        <v>70</v>
      </c>
      <c r="P9" s="56"/>
      <c r="Q9" s="53" t="s">
        <v>17</v>
      </c>
      <c r="R9" s="56"/>
      <c r="S9" s="55" t="s">
        <v>69</v>
      </c>
      <c r="T9" s="47"/>
      <c r="U9" s="46"/>
      <c r="V9" s="46"/>
      <c r="W9" s="47"/>
      <c r="X9" s="49"/>
      <c r="Y9" s="49"/>
      <c r="Z9" s="57"/>
      <c r="AA9" s="47"/>
      <c r="AB9" s="88" t="s">
        <v>159</v>
      </c>
      <c r="AD9" s="55" t="s">
        <v>160</v>
      </c>
    </row>
    <row r="10" spans="1:30" s="2" customFormat="1" ht="12">
      <c r="A10" s="46" t="s">
        <v>1</v>
      </c>
      <c r="B10" s="46" t="s">
        <v>15</v>
      </c>
      <c r="C10" s="46"/>
      <c r="D10" s="47"/>
      <c r="E10" s="58"/>
      <c r="F10" s="58"/>
      <c r="G10" s="58"/>
      <c r="H10" s="58"/>
      <c r="I10" s="58"/>
      <c r="J10" s="59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49" t="s">
        <v>10</v>
      </c>
      <c r="V10" s="49" t="s">
        <v>11</v>
      </c>
      <c r="W10" s="60"/>
      <c r="X10" s="47"/>
      <c r="Y10" s="47"/>
      <c r="Z10" s="57"/>
      <c r="AA10" s="47"/>
      <c r="AB10" s="73"/>
      <c r="AD10" s="60"/>
    </row>
    <row r="11" spans="1:30" s="2" customFormat="1" ht="11.25" customHeight="1">
      <c r="A11" s="47"/>
      <c r="B11" s="47"/>
      <c r="C11" s="47" t="s">
        <v>48</v>
      </c>
      <c r="D11" s="47" t="s">
        <v>47</v>
      </c>
      <c r="E11" s="58"/>
      <c r="F11" s="59"/>
      <c r="G11" s="59"/>
      <c r="H11" s="58"/>
      <c r="I11" s="58">
        <v>2683</v>
      </c>
      <c r="J11" s="59"/>
      <c r="K11" s="58">
        <v>2682.99</v>
      </c>
      <c r="L11" s="59"/>
      <c r="M11" s="58">
        <v>0.01</v>
      </c>
      <c r="N11" s="58"/>
      <c r="O11" s="58">
        <v>2683</v>
      </c>
      <c r="P11" s="59"/>
      <c r="Q11" s="58">
        <v>2682.99</v>
      </c>
      <c r="R11" s="59"/>
      <c r="S11" s="58">
        <f>SUM(O11-Q11)</f>
        <v>0.010000000000218279</v>
      </c>
      <c r="T11" s="60"/>
      <c r="U11" s="49"/>
      <c r="V11" s="49" t="s">
        <v>30</v>
      </c>
      <c r="W11" s="49" t="s">
        <v>68</v>
      </c>
      <c r="X11" s="47"/>
      <c r="Y11" s="47"/>
      <c r="Z11" s="57"/>
      <c r="AA11" s="61"/>
      <c r="AB11" s="73"/>
      <c r="AD11" s="60"/>
    </row>
    <row r="12" spans="1:30" s="2" customFormat="1" ht="11.25" customHeight="1">
      <c r="A12" s="47"/>
      <c r="B12" s="47"/>
      <c r="C12" s="47" t="s">
        <v>66</v>
      </c>
      <c r="D12" s="47" t="s">
        <v>67</v>
      </c>
      <c r="E12" s="58"/>
      <c r="F12" s="59"/>
      <c r="G12" s="59"/>
      <c r="H12" s="58"/>
      <c r="I12" s="58">
        <v>978262.37</v>
      </c>
      <c r="J12" s="59"/>
      <c r="K12" s="58">
        <v>978257.75</v>
      </c>
      <c r="L12" s="59"/>
      <c r="M12" s="58">
        <f>SUM(I12-K12)</f>
        <v>4.619999999995343</v>
      </c>
      <c r="N12" s="58"/>
      <c r="O12" s="58">
        <v>952656.74</v>
      </c>
      <c r="P12" s="59"/>
      <c r="Q12" s="58">
        <v>952653.35</v>
      </c>
      <c r="R12" s="59"/>
      <c r="S12" s="58">
        <f>SUM(O12-Q12)</f>
        <v>3.39000000001397</v>
      </c>
      <c r="T12" s="60"/>
      <c r="U12" s="49"/>
      <c r="V12" s="62"/>
      <c r="W12" s="63" t="s">
        <v>78</v>
      </c>
      <c r="X12" s="47"/>
      <c r="Y12" s="47"/>
      <c r="Z12" s="57"/>
      <c r="AA12" s="61"/>
      <c r="AB12" s="73"/>
      <c r="AD12" s="60"/>
    </row>
    <row r="13" spans="1:30" s="2" customFormat="1" ht="11.25" customHeight="1" thickBot="1">
      <c r="A13" s="47"/>
      <c r="B13" s="47"/>
      <c r="C13" s="47"/>
      <c r="D13" s="57"/>
      <c r="E13" s="59"/>
      <c r="F13" s="59"/>
      <c r="G13" s="59"/>
      <c r="H13" s="70"/>
      <c r="I13" s="64">
        <f>SUM(I11:I12)</f>
        <v>980945.37</v>
      </c>
      <c r="J13" s="59"/>
      <c r="K13" s="64">
        <f>SUM(K11:K12)</f>
        <v>980940.74</v>
      </c>
      <c r="L13" s="59"/>
      <c r="M13" s="65">
        <f>SUM(M11:M12)</f>
        <v>4.629999999995343</v>
      </c>
      <c r="N13" s="70"/>
      <c r="O13" s="64">
        <f>SUM(O11:O12)</f>
        <v>955339.74</v>
      </c>
      <c r="P13" s="59"/>
      <c r="Q13" s="64">
        <f>SUM(Q11:Q12)</f>
        <v>955336.34</v>
      </c>
      <c r="R13" s="59"/>
      <c r="S13" s="65">
        <f>SUM(O13-Q13)</f>
        <v>3.400000000023283</v>
      </c>
      <c r="T13" s="60"/>
      <c r="U13" s="49"/>
      <c r="V13" s="62"/>
      <c r="W13" s="60" t="s">
        <v>38</v>
      </c>
      <c r="X13" s="57" t="s">
        <v>56</v>
      </c>
      <c r="Y13" s="57"/>
      <c r="Z13" s="57"/>
      <c r="AA13" s="61"/>
      <c r="AB13" s="66">
        <v>200010</v>
      </c>
      <c r="AD13" s="66">
        <v>200010</v>
      </c>
    </row>
    <row r="14" spans="1:30" s="2" customFormat="1" ht="13.5" thickTop="1">
      <c r="A14" s="47"/>
      <c r="B14" s="47"/>
      <c r="C14" s="47"/>
      <c r="D14" s="57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49"/>
      <c r="V14" s="62"/>
      <c r="W14" s="47"/>
      <c r="X14" s="47"/>
      <c r="Y14" s="47"/>
      <c r="Z14" s="47"/>
      <c r="AA14" s="67"/>
      <c r="AB14" s="73"/>
      <c r="AC14"/>
      <c r="AD14" s="73"/>
    </row>
    <row r="15" spans="1:30" s="2" customFormat="1" ht="11.25" customHeight="1">
      <c r="A15" s="46" t="s">
        <v>2</v>
      </c>
      <c r="B15" s="46" t="s">
        <v>3</v>
      </c>
      <c r="C15" s="46"/>
      <c r="D15" s="47"/>
      <c r="E15" s="58"/>
      <c r="F15" s="59"/>
      <c r="G15" s="59"/>
      <c r="H15" s="58"/>
      <c r="I15" s="58"/>
      <c r="J15" s="59"/>
      <c r="K15" s="58"/>
      <c r="L15" s="59"/>
      <c r="M15" s="58"/>
      <c r="N15" s="58"/>
      <c r="O15" s="58"/>
      <c r="P15" s="59"/>
      <c r="Q15" s="58"/>
      <c r="R15" s="59"/>
      <c r="S15" s="58"/>
      <c r="T15" s="60"/>
      <c r="U15" s="49"/>
      <c r="V15" s="49" t="s">
        <v>73</v>
      </c>
      <c r="W15" s="49" t="s">
        <v>87</v>
      </c>
      <c r="X15" s="57"/>
      <c r="Y15" s="47"/>
      <c r="Z15" s="47"/>
      <c r="AA15" s="68"/>
      <c r="AB15" s="73"/>
      <c r="AC15" s="30"/>
      <c r="AD15" s="73"/>
    </row>
    <row r="16" spans="1:30" s="2" customFormat="1" ht="11.25" customHeight="1" thickBot="1">
      <c r="A16" s="47"/>
      <c r="B16" s="46" t="s">
        <v>4</v>
      </c>
      <c r="C16" s="46" t="s">
        <v>18</v>
      </c>
      <c r="D16" s="47"/>
      <c r="E16" s="58"/>
      <c r="F16" s="59"/>
      <c r="G16" s="59"/>
      <c r="H16" s="58"/>
      <c r="I16" s="58"/>
      <c r="J16" s="59"/>
      <c r="K16" s="58"/>
      <c r="L16" s="59"/>
      <c r="M16" s="58"/>
      <c r="N16" s="58"/>
      <c r="O16" s="58"/>
      <c r="P16" s="59"/>
      <c r="Q16" s="58"/>
      <c r="R16" s="59"/>
      <c r="S16" s="58"/>
      <c r="T16" s="60"/>
      <c r="U16" s="57"/>
      <c r="V16" s="47"/>
      <c r="W16" s="60" t="s">
        <v>41</v>
      </c>
      <c r="X16" s="47" t="s">
        <v>88</v>
      </c>
      <c r="Y16" s="47"/>
      <c r="Z16" s="47"/>
      <c r="AA16" s="47"/>
      <c r="AB16" s="69">
        <v>1178151.43</v>
      </c>
      <c r="AD16" s="69">
        <v>1289277.99</v>
      </c>
    </row>
    <row r="17" spans="1:30" s="2" customFormat="1" ht="12.75" thickTop="1">
      <c r="A17" s="47"/>
      <c r="B17" s="47"/>
      <c r="C17" s="47" t="s">
        <v>38</v>
      </c>
      <c r="D17" s="47" t="s">
        <v>109</v>
      </c>
      <c r="E17" s="47"/>
      <c r="F17" s="47"/>
      <c r="G17" s="47"/>
      <c r="H17" s="58"/>
      <c r="I17" s="58">
        <v>258400</v>
      </c>
      <c r="J17" s="47"/>
      <c r="K17" s="58">
        <v>0</v>
      </c>
      <c r="L17" s="47"/>
      <c r="M17" s="58">
        <v>258400</v>
      </c>
      <c r="N17" s="58"/>
      <c r="O17" s="58">
        <v>258400</v>
      </c>
      <c r="P17" s="47"/>
      <c r="Q17" s="58"/>
      <c r="R17" s="47"/>
      <c r="S17" s="58">
        <f>SUM(O17:R17)</f>
        <v>258400</v>
      </c>
      <c r="T17" s="60"/>
      <c r="U17" s="57"/>
      <c r="V17" s="47"/>
      <c r="W17" s="47"/>
      <c r="X17" s="47"/>
      <c r="Y17" s="47"/>
      <c r="Z17" s="47"/>
      <c r="AA17" s="47"/>
      <c r="AB17" s="73"/>
      <c r="AD17" s="73"/>
    </row>
    <row r="18" spans="1:30" s="2" customFormat="1" ht="12">
      <c r="A18" s="47"/>
      <c r="B18" s="47"/>
      <c r="C18" s="47" t="s">
        <v>41</v>
      </c>
      <c r="D18" s="47" t="s">
        <v>110</v>
      </c>
      <c r="E18" s="47"/>
      <c r="F18" s="47"/>
      <c r="G18" s="47"/>
      <c r="H18" s="58"/>
      <c r="I18" s="58">
        <v>1489401.59</v>
      </c>
      <c r="J18" s="47"/>
      <c r="K18" s="58">
        <v>380710.38</v>
      </c>
      <c r="L18" s="47"/>
      <c r="M18" s="58">
        <f>SUM(I18-K18)</f>
        <v>1108691.21</v>
      </c>
      <c r="N18" s="58"/>
      <c r="O18" s="58">
        <v>1378901.79</v>
      </c>
      <c r="P18" s="47"/>
      <c r="Q18" s="58">
        <v>291472.19</v>
      </c>
      <c r="R18" s="47"/>
      <c r="S18" s="58">
        <f>SUM(O18-Q18)</f>
        <v>1087429.6</v>
      </c>
      <c r="T18" s="60"/>
      <c r="U18" s="57"/>
      <c r="V18" s="49" t="s">
        <v>97</v>
      </c>
      <c r="W18" s="49" t="s">
        <v>98</v>
      </c>
      <c r="X18" s="49"/>
      <c r="Y18" s="47"/>
      <c r="Z18" s="47"/>
      <c r="AA18" s="47"/>
      <c r="AB18" s="73"/>
      <c r="AD18" s="73"/>
    </row>
    <row r="19" spans="1:30" s="2" customFormat="1" ht="12.75" thickBot="1">
      <c r="A19" s="47"/>
      <c r="B19" s="47"/>
      <c r="C19" s="47" t="s">
        <v>49</v>
      </c>
      <c r="D19" s="47" t="s">
        <v>50</v>
      </c>
      <c r="E19" s="59"/>
      <c r="F19" s="59"/>
      <c r="G19" s="59"/>
      <c r="H19" s="70"/>
      <c r="I19" s="59">
        <v>235348.16</v>
      </c>
      <c r="J19" s="59"/>
      <c r="K19" s="59">
        <v>233309.79</v>
      </c>
      <c r="L19" s="59"/>
      <c r="M19" s="70">
        <f>I19-K19</f>
        <v>2038.3699999999953</v>
      </c>
      <c r="N19" s="70"/>
      <c r="O19" s="59">
        <v>222299.44</v>
      </c>
      <c r="P19" s="59"/>
      <c r="Q19" s="59">
        <v>216743.03</v>
      </c>
      <c r="R19" s="59"/>
      <c r="S19" s="70">
        <f>SUM(O19-Q19)</f>
        <v>5556.4100000000035</v>
      </c>
      <c r="T19" s="60"/>
      <c r="U19" s="57"/>
      <c r="V19" s="60"/>
      <c r="W19" s="60" t="s">
        <v>38</v>
      </c>
      <c r="X19" s="47" t="s">
        <v>99</v>
      </c>
      <c r="Y19" s="47"/>
      <c r="Z19" s="47"/>
      <c r="AA19" s="47"/>
      <c r="AB19" s="66">
        <v>16721.86</v>
      </c>
      <c r="AD19" s="66">
        <v>16721.86</v>
      </c>
    </row>
    <row r="20" spans="1:30" s="2" customFormat="1" ht="13.5" thickBot="1" thickTop="1">
      <c r="A20" s="47"/>
      <c r="B20" s="47"/>
      <c r="C20" s="47"/>
      <c r="D20" s="57" t="s">
        <v>19</v>
      </c>
      <c r="E20" s="59"/>
      <c r="F20" s="59"/>
      <c r="G20" s="59"/>
      <c r="H20" s="59"/>
      <c r="I20" s="64">
        <f>SUM(I17:I19)</f>
        <v>1983149.75</v>
      </c>
      <c r="J20" s="59"/>
      <c r="K20" s="64">
        <f>SUM(K17:K19)</f>
        <v>614020.17</v>
      </c>
      <c r="L20" s="59"/>
      <c r="M20" s="64">
        <f>SUM(M17:M19)</f>
        <v>1369129.58</v>
      </c>
      <c r="N20" s="59"/>
      <c r="O20" s="64">
        <f>SUM(O17:O19)</f>
        <v>1859601.23</v>
      </c>
      <c r="P20" s="59"/>
      <c r="Q20" s="64">
        <f>SUM(Q18:Q19)</f>
        <v>508215.22</v>
      </c>
      <c r="R20" s="59"/>
      <c r="S20" s="64">
        <f>SUM(S17:S19)</f>
        <v>1351386.01</v>
      </c>
      <c r="T20" s="60"/>
      <c r="U20" s="57"/>
      <c r="V20" s="47"/>
      <c r="W20" s="47"/>
      <c r="X20" s="47"/>
      <c r="Y20" s="47"/>
      <c r="Z20" s="47"/>
      <c r="AA20" s="47"/>
      <c r="AB20" s="73">
        <v>0</v>
      </c>
      <c r="AD20" s="73"/>
    </row>
    <row r="21" spans="1:30" s="2" customFormat="1" ht="12.75" thickTop="1">
      <c r="A21" s="47"/>
      <c r="B21" s="47"/>
      <c r="C21" s="47"/>
      <c r="D21" s="5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57"/>
      <c r="V21" s="49" t="s">
        <v>13</v>
      </c>
      <c r="W21" s="49" t="s">
        <v>21</v>
      </c>
      <c r="X21" s="47"/>
      <c r="Y21" s="47"/>
      <c r="Z21" s="57"/>
      <c r="AA21" s="47"/>
      <c r="AB21" s="73"/>
      <c r="AD21" s="73"/>
    </row>
    <row r="22" spans="1:30" s="2" customFormat="1" ht="12">
      <c r="A22" s="47"/>
      <c r="B22" s="47"/>
      <c r="C22" s="47"/>
      <c r="D22" s="57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57"/>
      <c r="V22" s="49"/>
      <c r="W22" s="49"/>
      <c r="X22" s="85" t="s">
        <v>126</v>
      </c>
      <c r="Y22" s="47"/>
      <c r="Z22" s="57"/>
      <c r="AA22" s="47"/>
      <c r="AB22" s="73">
        <v>188323.7</v>
      </c>
      <c r="AD22" s="73">
        <v>191879.35</v>
      </c>
    </row>
    <row r="23" spans="1:30" s="2" customFormat="1" ht="12">
      <c r="A23" s="47"/>
      <c r="B23" s="71" t="s">
        <v>73</v>
      </c>
      <c r="C23" s="46" t="s">
        <v>108</v>
      </c>
      <c r="D23" s="7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57"/>
      <c r="V23" s="47"/>
      <c r="W23" s="57" t="s">
        <v>107</v>
      </c>
      <c r="X23" s="47"/>
      <c r="Y23" s="47"/>
      <c r="Z23" s="57"/>
      <c r="AA23" s="47"/>
      <c r="AB23" s="73" t="s">
        <v>124</v>
      </c>
      <c r="AD23" s="73"/>
    </row>
    <row r="24" spans="1:30" s="2" customFormat="1" ht="12.75" thickBot="1">
      <c r="A24" s="47"/>
      <c r="B24" s="47"/>
      <c r="C24" s="47" t="s">
        <v>74</v>
      </c>
      <c r="D24" s="57" t="s">
        <v>75</v>
      </c>
      <c r="E24" s="59"/>
      <c r="F24" s="59"/>
      <c r="G24" s="59"/>
      <c r="H24" s="70"/>
      <c r="I24" s="59"/>
      <c r="J24" s="59"/>
      <c r="K24" s="59"/>
      <c r="L24" s="59"/>
      <c r="M24" s="66">
        <v>0</v>
      </c>
      <c r="N24" s="70"/>
      <c r="O24" s="59"/>
      <c r="P24" s="59"/>
      <c r="Q24" s="59"/>
      <c r="R24" s="59"/>
      <c r="S24" s="66"/>
      <c r="T24" s="60"/>
      <c r="U24" s="57"/>
      <c r="V24" s="57"/>
      <c r="W24" s="57" t="s">
        <v>100</v>
      </c>
      <c r="X24" s="47"/>
      <c r="Y24" s="47"/>
      <c r="Z24" s="57"/>
      <c r="AA24" s="47"/>
      <c r="AB24" s="64">
        <f>SUM(AB13+AB16+AB19+AB22)</f>
        <v>1583206.99</v>
      </c>
      <c r="AD24" s="64">
        <f>SUM(AD22+AD19+AD16+AD13)</f>
        <v>1697889.2</v>
      </c>
    </row>
    <row r="25" spans="1:30" s="2" customFormat="1" ht="13.5" thickBot="1" thickTop="1">
      <c r="A25" s="47"/>
      <c r="B25" s="47"/>
      <c r="C25" s="47"/>
      <c r="D25" s="47" t="s">
        <v>76</v>
      </c>
      <c r="E25" s="59"/>
      <c r="F25" s="58"/>
      <c r="G25" s="59"/>
      <c r="H25" s="59"/>
      <c r="I25" s="58"/>
      <c r="J25" s="58"/>
      <c r="K25" s="58"/>
      <c r="L25" s="59"/>
      <c r="M25" s="64">
        <f>M20+M24</f>
        <v>1369129.58</v>
      </c>
      <c r="N25" s="59"/>
      <c r="O25" s="58"/>
      <c r="P25" s="58"/>
      <c r="Q25" s="58"/>
      <c r="R25" s="59"/>
      <c r="S25" s="64">
        <f>S20</f>
        <v>1351386.01</v>
      </c>
      <c r="T25" s="60"/>
      <c r="U25" s="57"/>
      <c r="V25" s="57"/>
      <c r="W25" s="57"/>
      <c r="X25" s="47"/>
      <c r="Y25" s="47"/>
      <c r="Z25" s="47"/>
      <c r="AA25" s="47"/>
      <c r="AB25" s="73"/>
      <c r="AD25" s="73"/>
    </row>
    <row r="26" spans="1:30" s="2" customFormat="1" ht="12.75" thickTop="1">
      <c r="A26" s="47"/>
      <c r="B26" s="47"/>
      <c r="C26" s="47"/>
      <c r="D26" s="47"/>
      <c r="E26" s="59"/>
      <c r="F26" s="58"/>
      <c r="G26" s="59"/>
      <c r="H26" s="59"/>
      <c r="I26" s="58"/>
      <c r="J26" s="58"/>
      <c r="K26" s="58"/>
      <c r="L26" s="59"/>
      <c r="M26" s="59"/>
      <c r="N26" s="59"/>
      <c r="O26" s="58"/>
      <c r="P26" s="58"/>
      <c r="Q26" s="58"/>
      <c r="R26" s="59"/>
      <c r="S26" s="59"/>
      <c r="T26" s="60"/>
      <c r="U26" s="49" t="s">
        <v>1</v>
      </c>
      <c r="V26" s="49" t="s">
        <v>94</v>
      </c>
      <c r="W26" s="49"/>
      <c r="X26" s="51"/>
      <c r="Y26" s="47"/>
      <c r="Z26" s="47"/>
      <c r="AA26" s="47"/>
      <c r="AB26" s="73"/>
      <c r="AD26" s="73"/>
    </row>
    <row r="27" spans="1:30" s="2" customFormat="1" ht="12">
      <c r="A27" s="46" t="s">
        <v>5</v>
      </c>
      <c r="B27" s="46" t="s">
        <v>6</v>
      </c>
      <c r="C27" s="46"/>
      <c r="D27" s="47"/>
      <c r="E27" s="47"/>
      <c r="F27" s="47"/>
      <c r="G27" s="48"/>
      <c r="H27" s="47"/>
      <c r="I27" s="47"/>
      <c r="J27" s="47"/>
      <c r="K27" s="73"/>
      <c r="L27" s="48"/>
      <c r="M27" s="47"/>
      <c r="N27" s="47"/>
      <c r="O27" s="47"/>
      <c r="P27" s="47"/>
      <c r="Q27" s="73"/>
      <c r="R27" s="48"/>
      <c r="S27" s="47"/>
      <c r="T27" s="60"/>
      <c r="U27" s="67"/>
      <c r="V27" s="67"/>
      <c r="W27" s="60" t="s">
        <v>38</v>
      </c>
      <c r="X27" s="47" t="s">
        <v>95</v>
      </c>
      <c r="Y27" s="47"/>
      <c r="Z27" s="47"/>
      <c r="AA27" s="47"/>
      <c r="AB27" s="73"/>
      <c r="AD27" s="73"/>
    </row>
    <row r="28" spans="1:30" s="2" customFormat="1" ht="12">
      <c r="A28" s="47"/>
      <c r="B28" s="46" t="s">
        <v>4</v>
      </c>
      <c r="C28" s="46" t="s">
        <v>25</v>
      </c>
      <c r="D28" s="47"/>
      <c r="E28" s="58"/>
      <c r="F28" s="58"/>
      <c r="G28" s="59"/>
      <c r="H28" s="74"/>
      <c r="I28" s="58"/>
      <c r="J28" s="58"/>
      <c r="K28" s="58"/>
      <c r="L28" s="59"/>
      <c r="M28" s="74"/>
      <c r="N28" s="74"/>
      <c r="O28" s="58"/>
      <c r="P28" s="58"/>
      <c r="Q28" s="58"/>
      <c r="R28" s="59"/>
      <c r="S28" s="74"/>
      <c r="T28" s="60"/>
      <c r="U28" s="75"/>
      <c r="V28" s="75"/>
      <c r="W28" s="60"/>
      <c r="X28" s="47" t="s">
        <v>96</v>
      </c>
      <c r="Y28" s="47"/>
      <c r="Z28" s="47"/>
      <c r="AA28" s="47"/>
      <c r="AB28" s="70">
        <v>35895.6</v>
      </c>
      <c r="AC28" s="14"/>
      <c r="AD28" s="70">
        <v>33863.64</v>
      </c>
    </row>
    <row r="29" spans="1:30" s="2" customFormat="1" ht="12">
      <c r="A29" s="47"/>
      <c r="B29" s="46"/>
      <c r="C29" s="46"/>
      <c r="D29" s="47"/>
      <c r="E29" s="58"/>
      <c r="F29" s="58"/>
      <c r="G29" s="59"/>
      <c r="H29" s="74"/>
      <c r="I29" s="58"/>
      <c r="J29" s="58"/>
      <c r="K29" s="58"/>
      <c r="L29" s="59"/>
      <c r="M29" s="74"/>
      <c r="N29" s="74"/>
      <c r="O29" s="58"/>
      <c r="P29" s="58"/>
      <c r="Q29" s="58"/>
      <c r="R29" s="59"/>
      <c r="S29" s="74"/>
      <c r="T29" s="60"/>
      <c r="U29" s="75"/>
      <c r="V29" s="75"/>
      <c r="W29" s="60" t="s">
        <v>104</v>
      </c>
      <c r="X29" s="47" t="s">
        <v>145</v>
      </c>
      <c r="Y29" s="47"/>
      <c r="Z29" s="47"/>
      <c r="AA29" s="47"/>
      <c r="AB29" s="70">
        <v>19109.14</v>
      </c>
      <c r="AD29" s="70"/>
    </row>
    <row r="30" spans="1:30" s="2" customFormat="1" ht="12.75" thickBot="1">
      <c r="A30" s="47"/>
      <c r="B30" s="46"/>
      <c r="C30" s="46"/>
      <c r="D30" s="47"/>
      <c r="E30" s="58"/>
      <c r="F30" s="58"/>
      <c r="G30" s="59"/>
      <c r="H30" s="74"/>
      <c r="I30" s="58"/>
      <c r="J30" s="58"/>
      <c r="K30" s="58"/>
      <c r="L30" s="59"/>
      <c r="M30" s="74"/>
      <c r="N30" s="74"/>
      <c r="O30" s="58"/>
      <c r="P30" s="58"/>
      <c r="Q30" s="58"/>
      <c r="R30" s="59"/>
      <c r="S30" s="74"/>
      <c r="T30" s="60"/>
      <c r="U30" s="75"/>
      <c r="V30" s="75"/>
      <c r="W30" s="60"/>
      <c r="X30" s="47"/>
      <c r="Y30" s="47"/>
      <c r="Z30" s="47"/>
      <c r="AA30" s="47"/>
      <c r="AB30" s="66">
        <f>SUM(AB28:AB29)</f>
        <v>55004.74</v>
      </c>
      <c r="AD30" s="66"/>
    </row>
    <row r="31" spans="1:30" s="2" customFormat="1" ht="12.75" thickTop="1">
      <c r="A31" s="47"/>
      <c r="B31" s="47"/>
      <c r="C31" s="47" t="s">
        <v>48</v>
      </c>
      <c r="D31" s="47" t="s">
        <v>51</v>
      </c>
      <c r="E31" s="73"/>
      <c r="F31" s="47"/>
      <c r="G31" s="48"/>
      <c r="H31" s="74"/>
      <c r="I31" s="47"/>
      <c r="J31" s="47"/>
      <c r="K31" s="47"/>
      <c r="L31" s="48"/>
      <c r="M31" s="74">
        <v>494973.18</v>
      </c>
      <c r="N31" s="74"/>
      <c r="O31" s="47"/>
      <c r="P31" s="47"/>
      <c r="Q31" s="47"/>
      <c r="R31" s="48"/>
      <c r="S31" s="74">
        <v>446497.35</v>
      </c>
      <c r="T31" s="60"/>
      <c r="U31" s="57"/>
      <c r="V31" s="57"/>
      <c r="W31" s="57"/>
      <c r="X31" s="47"/>
      <c r="Y31" s="47"/>
      <c r="Z31" s="47"/>
      <c r="AA31" s="47"/>
      <c r="AB31" s="73"/>
      <c r="AD31" s="73"/>
    </row>
    <row r="32" spans="1:30" s="2" customFormat="1" ht="12">
      <c r="A32" s="47"/>
      <c r="B32" s="47"/>
      <c r="C32" s="47" t="s">
        <v>54</v>
      </c>
      <c r="D32" s="47" t="s">
        <v>52</v>
      </c>
      <c r="E32" s="58"/>
      <c r="F32" s="58"/>
      <c r="G32" s="58"/>
      <c r="H32" s="58"/>
      <c r="I32" s="58"/>
      <c r="J32" s="58"/>
      <c r="K32" s="58"/>
      <c r="L32" s="58"/>
      <c r="M32" s="58">
        <v>37257.46</v>
      </c>
      <c r="N32" s="58"/>
      <c r="O32" s="58"/>
      <c r="P32" s="58"/>
      <c r="Q32" s="58"/>
      <c r="R32" s="58"/>
      <c r="S32" s="58">
        <v>59433.92</v>
      </c>
      <c r="T32" s="60"/>
      <c r="U32" s="49" t="s">
        <v>2</v>
      </c>
      <c r="V32" s="49" t="s">
        <v>12</v>
      </c>
      <c r="W32" s="57"/>
      <c r="X32" s="47"/>
      <c r="Y32" s="47"/>
      <c r="Z32" s="57"/>
      <c r="AA32" s="47"/>
      <c r="AB32" s="73"/>
      <c r="AD32" s="73"/>
    </row>
    <row r="33" spans="1:30" s="2" customFormat="1" ht="12">
      <c r="A33" s="47"/>
      <c r="B33" s="47"/>
      <c r="C33" s="47" t="s">
        <v>59</v>
      </c>
      <c r="D33" s="47" t="s">
        <v>72</v>
      </c>
      <c r="E33" s="58"/>
      <c r="F33" s="58"/>
      <c r="G33" s="58"/>
      <c r="H33" s="58"/>
      <c r="I33" s="58"/>
      <c r="J33" s="58"/>
      <c r="K33" s="58"/>
      <c r="L33" s="58"/>
      <c r="M33" s="58">
        <v>28581.1</v>
      </c>
      <c r="N33" s="58"/>
      <c r="O33" s="58"/>
      <c r="P33" s="58"/>
      <c r="Q33" s="58"/>
      <c r="R33" s="58"/>
      <c r="S33" s="58">
        <v>20878.84</v>
      </c>
      <c r="T33" s="60"/>
      <c r="U33" s="57"/>
      <c r="V33" s="49" t="s">
        <v>4</v>
      </c>
      <c r="W33" s="49" t="s">
        <v>22</v>
      </c>
      <c r="X33" s="47"/>
      <c r="Y33" s="47"/>
      <c r="Z33" s="57"/>
      <c r="AA33" s="47"/>
      <c r="AB33" s="73"/>
      <c r="AD33" s="73"/>
    </row>
    <row r="34" spans="1:30" s="2" customFormat="1" ht="12">
      <c r="A34" s="47"/>
      <c r="B34" s="47"/>
      <c r="C34" s="47">
        <v>12</v>
      </c>
      <c r="D34" s="85" t="s">
        <v>127</v>
      </c>
      <c r="E34" s="58"/>
      <c r="F34" s="58"/>
      <c r="G34" s="58"/>
      <c r="H34" s="58"/>
      <c r="I34" s="58"/>
      <c r="J34" s="58"/>
      <c r="K34" s="58"/>
      <c r="L34" s="58"/>
      <c r="M34" s="58">
        <v>24998.9</v>
      </c>
      <c r="N34" s="58"/>
      <c r="O34" s="58"/>
      <c r="P34" s="58"/>
      <c r="Q34" s="58"/>
      <c r="R34" s="58"/>
      <c r="S34" s="58">
        <v>35024.8</v>
      </c>
      <c r="T34" s="60"/>
      <c r="U34" s="57"/>
      <c r="V34" s="49"/>
      <c r="W34" s="49"/>
      <c r="X34" s="47"/>
      <c r="Y34" s="47"/>
      <c r="Z34" s="57"/>
      <c r="AA34" s="47"/>
      <c r="AB34" s="73"/>
      <c r="AD34" s="73"/>
    </row>
    <row r="35" spans="1:30" s="2" customFormat="1" ht="12.75" thickBot="1">
      <c r="A35" s="47"/>
      <c r="B35" s="47"/>
      <c r="C35" s="47"/>
      <c r="D35" s="47"/>
      <c r="E35" s="59"/>
      <c r="F35" s="58"/>
      <c r="G35" s="58"/>
      <c r="H35" s="59"/>
      <c r="I35" s="58"/>
      <c r="J35" s="58"/>
      <c r="K35" s="58"/>
      <c r="L35" s="58"/>
      <c r="M35" s="64">
        <f>SUM(M31:M34)</f>
        <v>585810.64</v>
      </c>
      <c r="N35" s="59"/>
      <c r="O35" s="58"/>
      <c r="P35" s="58"/>
      <c r="Q35" s="58"/>
      <c r="R35" s="58"/>
      <c r="S35" s="64">
        <f>SUM(S31:S34)</f>
        <v>561834.91</v>
      </c>
      <c r="T35" s="60"/>
      <c r="U35" s="57"/>
      <c r="V35" s="47"/>
      <c r="W35" s="60" t="s">
        <v>38</v>
      </c>
      <c r="X35" s="57" t="s">
        <v>63</v>
      </c>
      <c r="Y35" s="57"/>
      <c r="Z35" s="57"/>
      <c r="AA35" s="47"/>
      <c r="AB35" s="74">
        <v>205350.25</v>
      </c>
      <c r="AD35" s="74">
        <v>60966.89</v>
      </c>
    </row>
    <row r="36" spans="1:30" s="2" customFormat="1" ht="12.75" thickTop="1">
      <c r="A36" s="47"/>
      <c r="B36" s="47"/>
      <c r="C36" s="47"/>
      <c r="D36" s="47"/>
      <c r="E36" s="59"/>
      <c r="F36" s="58"/>
      <c r="G36" s="58"/>
      <c r="H36" s="59"/>
      <c r="I36" s="58"/>
      <c r="J36" s="58"/>
      <c r="K36" s="58"/>
      <c r="L36" s="58"/>
      <c r="M36" s="59"/>
      <c r="N36" s="59"/>
      <c r="O36" s="58"/>
      <c r="P36" s="58"/>
      <c r="Q36" s="58"/>
      <c r="R36" s="58"/>
      <c r="S36" s="59"/>
      <c r="T36" s="60"/>
      <c r="U36" s="47"/>
      <c r="V36" s="47"/>
      <c r="W36" s="60" t="s">
        <v>117</v>
      </c>
      <c r="X36" s="57" t="s">
        <v>118</v>
      </c>
      <c r="Y36" s="47"/>
      <c r="Z36" s="47"/>
      <c r="AA36" s="47"/>
      <c r="AB36" s="74">
        <v>0</v>
      </c>
      <c r="AD36" s="74"/>
    </row>
    <row r="37" spans="1:30" s="2" customFormat="1" ht="12">
      <c r="A37" s="47"/>
      <c r="B37" s="46" t="s">
        <v>7</v>
      </c>
      <c r="C37" s="46" t="s">
        <v>26</v>
      </c>
      <c r="D37" s="4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60"/>
      <c r="U37" s="57"/>
      <c r="V37" s="47"/>
      <c r="W37" s="60" t="s">
        <v>60</v>
      </c>
      <c r="X37" s="57" t="s">
        <v>57</v>
      </c>
      <c r="Y37" s="57"/>
      <c r="Z37" s="57"/>
      <c r="AA37" s="60"/>
      <c r="AB37" s="74">
        <v>0</v>
      </c>
      <c r="AD37" s="74"/>
    </row>
    <row r="38" spans="1:30" s="2" customFormat="1" ht="12">
      <c r="A38" s="47"/>
      <c r="B38" s="47"/>
      <c r="C38" s="47" t="s">
        <v>48</v>
      </c>
      <c r="D38" s="47" t="s">
        <v>53</v>
      </c>
      <c r="E38" s="58"/>
      <c r="F38" s="58"/>
      <c r="G38" s="58"/>
      <c r="H38" s="58"/>
      <c r="I38" s="58"/>
      <c r="J38" s="58"/>
      <c r="K38" s="58"/>
      <c r="L38" s="58"/>
      <c r="M38" s="58">
        <v>9311.44</v>
      </c>
      <c r="N38" s="58"/>
      <c r="O38" s="58"/>
      <c r="P38" s="58"/>
      <c r="Q38" s="58"/>
      <c r="R38" s="58"/>
      <c r="S38" s="58">
        <v>2263.68</v>
      </c>
      <c r="T38" s="60"/>
      <c r="U38" s="57"/>
      <c r="V38" s="47"/>
      <c r="W38" s="60" t="s">
        <v>58</v>
      </c>
      <c r="X38" s="57" t="s">
        <v>62</v>
      </c>
      <c r="Y38" s="57"/>
      <c r="Z38" s="57"/>
      <c r="AA38" s="47"/>
      <c r="AB38" s="74">
        <v>74997.46</v>
      </c>
      <c r="AD38" s="74">
        <v>130527.11</v>
      </c>
    </row>
    <row r="39" spans="1:30" s="2" customFormat="1" ht="12">
      <c r="A39" s="47"/>
      <c r="B39" s="47"/>
      <c r="C39" s="47" t="s">
        <v>41</v>
      </c>
      <c r="D39" s="47" t="s">
        <v>55</v>
      </c>
      <c r="E39" s="59"/>
      <c r="F39" s="58"/>
      <c r="G39" s="58"/>
      <c r="H39" s="59"/>
      <c r="I39" s="58"/>
      <c r="J39" s="58"/>
      <c r="K39" s="58"/>
      <c r="L39" s="58"/>
      <c r="M39" s="77">
        <v>273328.17</v>
      </c>
      <c r="N39" s="59"/>
      <c r="O39" s="58"/>
      <c r="P39" s="58"/>
      <c r="Q39" s="58"/>
      <c r="R39" s="58"/>
      <c r="S39" s="77">
        <v>330430.01</v>
      </c>
      <c r="T39" s="60"/>
      <c r="U39" s="47"/>
      <c r="V39" s="60"/>
      <c r="W39" s="60" t="s">
        <v>49</v>
      </c>
      <c r="X39" s="47" t="s">
        <v>90</v>
      </c>
      <c r="Y39" s="47"/>
      <c r="Z39" s="47"/>
      <c r="AA39" s="47"/>
      <c r="AB39" s="58">
        <v>20657.89</v>
      </c>
      <c r="AD39" s="58">
        <v>17338.86</v>
      </c>
    </row>
    <row r="40" spans="1:30" s="2" customFormat="1" ht="12">
      <c r="A40" s="47"/>
      <c r="B40" s="47"/>
      <c r="C40" s="47"/>
      <c r="D40" s="47"/>
      <c r="E40" s="76"/>
      <c r="F40" s="47"/>
      <c r="G40" s="47"/>
      <c r="H40" s="97"/>
      <c r="I40" s="47"/>
      <c r="J40" s="47"/>
      <c r="K40" s="47"/>
      <c r="L40" s="47"/>
      <c r="M40" s="78">
        <f>SUM(M38:M39)</f>
        <v>282639.61</v>
      </c>
      <c r="N40" s="97"/>
      <c r="O40" s="47"/>
      <c r="P40" s="47"/>
      <c r="Q40" s="47"/>
      <c r="R40" s="47"/>
      <c r="S40" s="78">
        <f>SUM(S38:S39)</f>
        <v>332693.69</v>
      </c>
      <c r="T40" s="60"/>
      <c r="U40" s="47"/>
      <c r="V40" s="60"/>
      <c r="W40" s="60" t="s">
        <v>105</v>
      </c>
      <c r="X40" s="47" t="s">
        <v>106</v>
      </c>
      <c r="Y40" s="47"/>
      <c r="Z40" s="47"/>
      <c r="AA40" s="47"/>
      <c r="AB40" s="58">
        <v>45880.59</v>
      </c>
      <c r="AD40" s="58">
        <v>45880.59</v>
      </c>
    </row>
    <row r="41" spans="1:30" s="2" customFormat="1" ht="12.75" thickBot="1">
      <c r="A41" s="47"/>
      <c r="B41" s="47"/>
      <c r="C41" s="47"/>
      <c r="D41" s="47" t="s">
        <v>20</v>
      </c>
      <c r="E41" s="59"/>
      <c r="F41" s="58"/>
      <c r="G41" s="58"/>
      <c r="H41" s="59"/>
      <c r="I41" s="58"/>
      <c r="J41" s="58"/>
      <c r="K41" s="58"/>
      <c r="L41" s="58"/>
      <c r="M41" s="64">
        <f>M35+M40</f>
        <v>868450.25</v>
      </c>
      <c r="N41" s="59"/>
      <c r="O41" s="58"/>
      <c r="P41" s="58"/>
      <c r="Q41" s="58"/>
      <c r="R41" s="58"/>
      <c r="S41" s="64"/>
      <c r="T41" s="60"/>
      <c r="U41" s="47"/>
      <c r="V41" s="60"/>
      <c r="W41" s="60" t="s">
        <v>59</v>
      </c>
      <c r="X41" s="57" t="s">
        <v>61</v>
      </c>
      <c r="Y41" s="57"/>
      <c r="Z41" s="57"/>
      <c r="AA41" s="47"/>
      <c r="AB41" s="58">
        <v>249680.33</v>
      </c>
      <c r="AD41" s="58">
        <v>175851.72</v>
      </c>
    </row>
    <row r="42" spans="1:30" s="2" customFormat="1" ht="13.5" thickBot="1" thickTop="1">
      <c r="A42" s="47"/>
      <c r="B42" s="47"/>
      <c r="C42" s="47"/>
      <c r="D42" s="47"/>
      <c r="E42" s="59"/>
      <c r="F42" s="58"/>
      <c r="G42" s="58"/>
      <c r="H42" s="59"/>
      <c r="I42" s="58"/>
      <c r="J42" s="58"/>
      <c r="K42" s="58"/>
      <c r="L42" s="58"/>
      <c r="M42" s="59"/>
      <c r="N42" s="59"/>
      <c r="O42" s="58"/>
      <c r="P42" s="58"/>
      <c r="Q42" s="58"/>
      <c r="R42" s="58"/>
      <c r="S42" s="59"/>
      <c r="T42" s="60"/>
      <c r="U42" s="60"/>
      <c r="V42" s="60"/>
      <c r="W42" s="60"/>
      <c r="X42" s="57" t="s">
        <v>23</v>
      </c>
      <c r="Y42" s="57"/>
      <c r="Z42" s="57"/>
      <c r="AA42" s="47"/>
      <c r="AB42" s="64">
        <f>SUM(AB35:AB41)</f>
        <v>596566.52</v>
      </c>
      <c r="AD42" s="64">
        <f>SUM(AD35:AD41)</f>
        <v>430565.17</v>
      </c>
    </row>
    <row r="43" spans="1:30" s="2" customFormat="1" ht="12.75" thickTop="1">
      <c r="A43" s="46" t="s">
        <v>16</v>
      </c>
      <c r="B43" s="46" t="s">
        <v>29</v>
      </c>
      <c r="C43" s="46"/>
      <c r="D43" s="4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60"/>
      <c r="U43" s="60"/>
      <c r="V43" s="60"/>
      <c r="W43" s="60"/>
      <c r="X43" s="47"/>
      <c r="Y43" s="47"/>
      <c r="Z43" s="47"/>
      <c r="AA43" s="47"/>
      <c r="AB43" s="73"/>
      <c r="AD43" s="73"/>
    </row>
    <row r="44" spans="1:30" s="2" customFormat="1" ht="12">
      <c r="A44" s="46"/>
      <c r="B44" s="46"/>
      <c r="C44" s="47" t="s">
        <v>38</v>
      </c>
      <c r="D44" s="47" t="s">
        <v>77</v>
      </c>
      <c r="E44" s="58"/>
      <c r="F44" s="58"/>
      <c r="G44" s="58"/>
      <c r="H44" s="70"/>
      <c r="I44" s="58"/>
      <c r="J44" s="58"/>
      <c r="K44" s="58"/>
      <c r="L44" s="58"/>
      <c r="M44" s="70">
        <v>0</v>
      </c>
      <c r="N44" s="70"/>
      <c r="O44" s="58"/>
      <c r="P44" s="58"/>
      <c r="Q44" s="58"/>
      <c r="R44" s="58"/>
      <c r="S44" s="70"/>
      <c r="T44" s="60"/>
      <c r="U44" s="62" t="s">
        <v>5</v>
      </c>
      <c r="V44" s="79" t="s">
        <v>31</v>
      </c>
      <c r="W44" s="60"/>
      <c r="X44" s="47"/>
      <c r="Y44" s="47"/>
      <c r="Z44" s="57"/>
      <c r="AA44" s="47"/>
      <c r="AB44" s="73"/>
      <c r="AC44" s="14"/>
      <c r="AD44" s="73"/>
    </row>
    <row r="45" spans="1:30" s="2" customFormat="1" ht="12.75" thickBot="1">
      <c r="A45" s="46"/>
      <c r="B45" s="46"/>
      <c r="C45" s="47" t="s">
        <v>104</v>
      </c>
      <c r="D45" s="47" t="s">
        <v>111</v>
      </c>
      <c r="E45" s="58"/>
      <c r="F45" s="58"/>
      <c r="G45" s="58"/>
      <c r="H45" s="70"/>
      <c r="I45" s="58"/>
      <c r="J45" s="58"/>
      <c r="K45" s="58"/>
      <c r="L45" s="58"/>
      <c r="M45" s="80">
        <v>129788.29</v>
      </c>
      <c r="N45" s="70"/>
      <c r="O45" s="58"/>
      <c r="P45" s="58"/>
      <c r="Q45" s="58"/>
      <c r="R45" s="58"/>
      <c r="S45" s="80"/>
      <c r="T45" s="60"/>
      <c r="U45" s="60"/>
      <c r="V45" s="60"/>
      <c r="W45" s="60" t="s">
        <v>65</v>
      </c>
      <c r="X45" s="47" t="s">
        <v>64</v>
      </c>
      <c r="Y45" s="47"/>
      <c r="Z45" s="57"/>
      <c r="AA45" s="47"/>
      <c r="AB45" s="69">
        <v>132594.5</v>
      </c>
      <c r="AD45" s="69">
        <v>83600</v>
      </c>
    </row>
    <row r="46" spans="1:30" s="2" customFormat="1" ht="13.5" thickBot="1" thickTop="1">
      <c r="A46" s="46"/>
      <c r="B46" s="46"/>
      <c r="C46" s="47"/>
      <c r="D46" s="47"/>
      <c r="E46" s="58"/>
      <c r="F46" s="58"/>
      <c r="G46" s="58"/>
      <c r="H46" s="70"/>
      <c r="I46" s="58"/>
      <c r="J46" s="58"/>
      <c r="K46" s="58"/>
      <c r="L46" s="58"/>
      <c r="M46" s="66">
        <v>0</v>
      </c>
      <c r="N46" s="70"/>
      <c r="O46" s="58"/>
      <c r="P46" s="58"/>
      <c r="Q46" s="58"/>
      <c r="R46" s="58"/>
      <c r="S46" s="66"/>
      <c r="T46" s="60"/>
      <c r="U46" s="60"/>
      <c r="V46" s="60"/>
      <c r="W46" s="60"/>
      <c r="X46" s="47"/>
      <c r="Y46" s="47"/>
      <c r="Z46" s="57"/>
      <c r="AA46" s="47"/>
      <c r="AB46" s="69"/>
      <c r="AD46" s="69"/>
    </row>
    <row r="47" spans="1:30" s="2" customFormat="1" ht="13.5" thickBot="1" thickTop="1">
      <c r="A47" s="47"/>
      <c r="B47" s="47"/>
      <c r="C47" s="46" t="s">
        <v>8</v>
      </c>
      <c r="D47" s="47"/>
      <c r="E47" s="59"/>
      <c r="F47" s="58"/>
      <c r="G47" s="58"/>
      <c r="H47" s="59"/>
      <c r="I47" s="58"/>
      <c r="J47" s="58"/>
      <c r="K47" s="58"/>
      <c r="L47" s="58"/>
      <c r="M47" s="69">
        <f>M13+M25+M41+M46+M45</f>
        <v>2367372.75</v>
      </c>
      <c r="N47" s="59"/>
      <c r="O47" s="58"/>
      <c r="P47" s="58"/>
      <c r="Q47" s="58"/>
      <c r="R47" s="58"/>
      <c r="S47" s="69">
        <f>SUM(S40+S35+S25+S13)</f>
        <v>2245918.0100000002</v>
      </c>
      <c r="T47" s="60"/>
      <c r="U47" s="60"/>
      <c r="V47" s="60"/>
      <c r="W47" s="49" t="s">
        <v>101</v>
      </c>
      <c r="X47" s="47"/>
      <c r="Y47" s="47"/>
      <c r="Z47" s="57"/>
      <c r="AA47" s="47"/>
      <c r="AB47" s="64">
        <f>SUM(AB24+AB30+AB42+AB45)</f>
        <v>2367372.75</v>
      </c>
      <c r="AD47" s="64">
        <f>SUM(AD45+AD42+AD28+AD24)</f>
        <v>2245918.01</v>
      </c>
    </row>
    <row r="48" spans="1:30" s="2" customFormat="1" ht="12.75" thickTop="1">
      <c r="A48" s="47"/>
      <c r="B48" s="47"/>
      <c r="C48" s="47"/>
      <c r="D48" s="47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60"/>
      <c r="U48" s="60"/>
      <c r="V48" s="60"/>
      <c r="W48" s="60"/>
      <c r="X48" s="57"/>
      <c r="Y48" s="57"/>
      <c r="Z48" s="57"/>
      <c r="AA48" s="73"/>
      <c r="AB48" s="94"/>
      <c r="AD48" s="94"/>
    </row>
    <row r="49" spans="1:30" s="2" customFormat="1" ht="12">
      <c r="A49" s="47"/>
      <c r="B49" s="57"/>
      <c r="C49" s="46" t="s">
        <v>112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 t="s">
        <v>114</v>
      </c>
      <c r="X49" s="49"/>
      <c r="Y49" s="49"/>
      <c r="Z49" s="49"/>
      <c r="AA49" s="47"/>
      <c r="AB49" s="95"/>
      <c r="AD49" s="95"/>
    </row>
    <row r="50" spans="1:30" s="2" customFormat="1" ht="12">
      <c r="A50" s="47"/>
      <c r="B50" s="47"/>
      <c r="C50" s="47"/>
      <c r="D50" s="47"/>
      <c r="E50" s="47"/>
      <c r="F50" s="48"/>
      <c r="G50" s="48"/>
      <c r="H50" s="47"/>
      <c r="I50" s="48"/>
      <c r="J50" s="48"/>
      <c r="K50" s="48"/>
      <c r="L50" s="48"/>
      <c r="M50" s="47"/>
      <c r="N50" s="47"/>
      <c r="O50" s="48"/>
      <c r="P50" s="48"/>
      <c r="Q50" s="48"/>
      <c r="R50" s="48"/>
      <c r="S50" s="47"/>
      <c r="T50" s="48"/>
      <c r="U50" s="48"/>
      <c r="V50" s="48"/>
      <c r="W50" s="48" t="s">
        <v>104</v>
      </c>
      <c r="X50" s="47" t="s">
        <v>115</v>
      </c>
      <c r="Y50" s="48"/>
      <c r="Z50" s="48"/>
      <c r="AA50" s="47"/>
      <c r="AB50" s="76"/>
      <c r="AD50" s="76"/>
    </row>
    <row r="51" spans="1:30" s="2" customFormat="1" ht="12.75" thickBot="1">
      <c r="A51" s="47"/>
      <c r="B51" s="47"/>
      <c r="C51" s="47" t="s">
        <v>104</v>
      </c>
      <c r="D51" s="47" t="s">
        <v>113</v>
      </c>
      <c r="E51" s="48"/>
      <c r="F51" s="48"/>
      <c r="G51" s="82"/>
      <c r="H51" s="59"/>
      <c r="I51" s="48"/>
      <c r="J51" s="48"/>
      <c r="K51" s="48"/>
      <c r="L51" s="82"/>
      <c r="M51" s="69" t="s">
        <v>124</v>
      </c>
      <c r="N51" s="59"/>
      <c r="O51" s="48"/>
      <c r="P51" s="48"/>
      <c r="Q51" s="48"/>
      <c r="R51" s="82"/>
      <c r="S51" s="69"/>
      <c r="T51" s="60"/>
      <c r="U51" s="60"/>
      <c r="V51" s="47"/>
      <c r="W51" s="47"/>
      <c r="X51" s="57" t="s">
        <v>116</v>
      </c>
      <c r="Y51" s="60"/>
      <c r="Z51" s="60"/>
      <c r="AA51" s="48"/>
      <c r="AB51" s="69" t="s">
        <v>124</v>
      </c>
      <c r="AD51" s="69"/>
    </row>
    <row r="52" spans="1:28" s="2" customFormat="1" ht="12.75" thickTop="1">
      <c r="A52" s="47"/>
      <c r="B52" s="47"/>
      <c r="C52" s="47"/>
      <c r="D52" s="48"/>
      <c r="E52" s="67"/>
      <c r="F52" s="67"/>
      <c r="G52" s="67"/>
      <c r="H52" s="67"/>
      <c r="I52" s="67"/>
      <c r="J52" s="67"/>
      <c r="K52" s="67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47"/>
      <c r="W52" s="47"/>
      <c r="X52" s="47"/>
      <c r="Y52" s="47"/>
      <c r="Z52" s="47"/>
      <c r="AA52" s="47"/>
      <c r="AB52" s="67"/>
    </row>
    <row r="53" spans="1:28" s="2" customFormat="1" ht="12">
      <c r="A53" s="47"/>
      <c r="B53" s="47"/>
      <c r="C53" s="47"/>
      <c r="D53" s="82"/>
      <c r="E53" s="48"/>
      <c r="F53" s="48"/>
      <c r="G53" s="48"/>
      <c r="H53" s="47"/>
      <c r="I53" s="47"/>
      <c r="J53" s="47"/>
      <c r="K53" s="47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83"/>
      <c r="Y53" s="83"/>
      <c r="Z53" s="48"/>
      <c r="AA53" s="47"/>
      <c r="AB53" s="48"/>
    </row>
    <row r="54" spans="1:28" s="2" customFormat="1" ht="12">
      <c r="A54" s="47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8"/>
      <c r="W54" s="48"/>
      <c r="X54" s="48" t="s">
        <v>124</v>
      </c>
      <c r="Y54" s="48"/>
      <c r="Z54" s="48"/>
      <c r="AA54" s="48"/>
      <c r="AB54" s="52"/>
    </row>
    <row r="55" spans="1:28" s="2" customFormat="1" ht="1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52"/>
      <c r="W55" s="48"/>
      <c r="X55" s="48"/>
      <c r="Y55" s="48"/>
      <c r="Z55" s="48"/>
      <c r="AA55" s="48"/>
      <c r="AB55" s="52"/>
    </row>
    <row r="56" spans="1:28" s="2" customFormat="1" ht="14.2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52"/>
      <c r="W56" s="48"/>
      <c r="X56" s="48"/>
      <c r="Y56" s="48"/>
      <c r="Z56" s="48"/>
      <c r="AA56" s="48"/>
      <c r="AB56" s="52"/>
    </row>
    <row r="57" spans="1:28" s="2" customFormat="1" ht="14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51"/>
      <c r="W57" s="47"/>
      <c r="X57" s="47"/>
      <c r="Y57" s="47"/>
      <c r="Z57" s="51"/>
      <c r="AA57" s="48"/>
      <c r="AB57" s="52"/>
    </row>
    <row r="58" spans="1:28" s="2" customFormat="1" ht="17.2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51"/>
      <c r="W58" s="47"/>
      <c r="X58" s="47"/>
      <c r="Y58" s="47"/>
      <c r="Z58" s="51"/>
      <c r="AA58" s="51"/>
      <c r="AB58" s="52"/>
    </row>
    <row r="59" spans="1:28" s="2" customFormat="1" ht="1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47"/>
      <c r="X59" s="51"/>
      <c r="Y59" s="51"/>
      <c r="Z59" s="51"/>
      <c r="AA59" s="51"/>
      <c r="AB59" s="52"/>
    </row>
    <row r="60" spans="1:28" s="2" customFormat="1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47"/>
      <c r="X60" s="51"/>
      <c r="Y60" s="51"/>
      <c r="Z60" s="51"/>
      <c r="AA60" s="51"/>
      <c r="AB60" s="52"/>
    </row>
    <row r="61" spans="1:29" s="2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25"/>
      <c r="X61"/>
      <c r="Y61"/>
      <c r="Z61"/>
      <c r="AA61"/>
      <c r="AB61" s="13"/>
      <c r="AC61"/>
    </row>
    <row r="62" spans="1:30" s="2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25"/>
      <c r="X62"/>
      <c r="Y62"/>
      <c r="Z62"/>
      <c r="AA62"/>
      <c r="AB62" s="13"/>
      <c r="AC62"/>
      <c r="AD62"/>
    </row>
    <row r="63" spans="1:30" s="2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25"/>
      <c r="X63"/>
      <c r="Y63"/>
      <c r="Z63"/>
      <c r="AA63"/>
      <c r="AB63" s="13"/>
      <c r="AC63"/>
      <c r="AD63"/>
    </row>
    <row r="64" spans="1:30" s="2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25"/>
      <c r="X64"/>
      <c r="Y64"/>
      <c r="Z64"/>
      <c r="AA64"/>
      <c r="AB64" s="13"/>
      <c r="AC64"/>
      <c r="AD64"/>
    </row>
  </sheetData>
  <mergeCells count="7">
    <mergeCell ref="F8:G8"/>
    <mergeCell ref="A3:Z3"/>
    <mergeCell ref="A4:Z4"/>
    <mergeCell ref="A5:Z5"/>
    <mergeCell ref="A6:Z6"/>
    <mergeCell ref="I8:M8"/>
    <mergeCell ref="O8:S8"/>
  </mergeCells>
  <printOptions horizontalCentered="1"/>
  <pageMargins left="0" right="0.4724409448818898" top="0.35433070866141736" bottom="0.2755905511811024" header="0.2362204724409449" footer="0.1968503937007874"/>
  <pageSetup fitToHeight="1" fitToWidth="1" horizontalDpi="600" verticalDpi="600" orientation="landscape" paperSize="8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60"/>
  <sheetViews>
    <sheetView workbookViewId="0" topLeftCell="A1">
      <selection activeCell="M2" sqref="M2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3" width="2.7109375" style="0" customWidth="1"/>
    <col min="4" max="4" width="3.421875" style="0" customWidth="1"/>
    <col min="5" max="5" width="46.28125" style="0" customWidth="1"/>
    <col min="6" max="7" width="1.7109375" style="0" customWidth="1"/>
    <col min="8" max="8" width="2.140625" style="0" customWidth="1"/>
    <col min="9" max="9" width="14.57421875" style="0" customWidth="1"/>
    <col min="10" max="10" width="3.140625" style="0" customWidth="1"/>
    <col min="11" max="11" width="14.28125" style="0" customWidth="1"/>
    <col min="12" max="12" width="1.421875" style="0" customWidth="1"/>
    <col min="13" max="13" width="14.28125" style="0" customWidth="1"/>
    <col min="14" max="14" width="2.00390625" style="0" customWidth="1"/>
    <col min="15" max="15" width="14.28125" style="0" customWidth="1"/>
    <col min="16" max="16" width="2.7109375" style="0" customWidth="1"/>
    <col min="17" max="18" width="5.00390625" style="0" customWidth="1"/>
    <col min="19" max="19" width="23.28125" style="0" customWidth="1"/>
    <col min="20" max="20" width="14.28125" style="0" customWidth="1"/>
    <col min="21" max="21" width="0.71875" style="13" customWidth="1"/>
    <col min="22" max="22" width="1.7109375" style="38" customWidth="1"/>
    <col min="23" max="23" width="2.28125" style="0" customWidth="1"/>
    <col min="24" max="24" width="13.7109375" style="0" customWidth="1"/>
    <col min="25" max="25" width="2.00390625" style="0" customWidth="1"/>
    <col min="26" max="26" width="14.7109375" style="0" customWidth="1"/>
  </cols>
  <sheetData>
    <row r="3" spans="1:22" ht="15.75">
      <c r="A3" s="112" t="s">
        <v>79</v>
      </c>
      <c r="B3" s="112"/>
      <c r="C3" s="112"/>
      <c r="D3" s="112"/>
      <c r="E3" s="112"/>
      <c r="F3" s="112"/>
      <c r="G3" s="112"/>
      <c r="H3" s="20"/>
      <c r="I3" s="20"/>
      <c r="J3" s="20"/>
      <c r="K3" s="20"/>
      <c r="L3" s="20"/>
      <c r="M3" s="20"/>
      <c r="N3" s="20"/>
      <c r="O3" s="20"/>
      <c r="P3" s="20"/>
      <c r="Q3" s="102" t="s">
        <v>27</v>
      </c>
      <c r="R3" s="102"/>
      <c r="S3" s="102"/>
      <c r="T3" s="102"/>
      <c r="U3" s="102"/>
      <c r="V3" s="102"/>
    </row>
    <row r="4" spans="1:18" ht="15.75">
      <c r="A4" s="112" t="s">
        <v>156</v>
      </c>
      <c r="B4" s="112"/>
      <c r="C4" s="112"/>
      <c r="D4" s="112"/>
      <c r="E4" s="112"/>
      <c r="F4" s="112"/>
      <c r="G4" s="11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7:26" ht="33.75">
      <c r="G5" s="96"/>
      <c r="H5" s="96"/>
      <c r="I5" s="105" t="s">
        <v>146</v>
      </c>
      <c r="J5" s="105"/>
      <c r="K5" s="105"/>
      <c r="L5" s="98"/>
      <c r="M5" s="105" t="s">
        <v>147</v>
      </c>
      <c r="N5" s="105"/>
      <c r="O5" s="105"/>
      <c r="P5" s="98"/>
      <c r="Q5" s="21"/>
      <c r="R5" s="21"/>
      <c r="X5" s="88" t="s">
        <v>151</v>
      </c>
      <c r="Z5" s="88" t="s">
        <v>147</v>
      </c>
    </row>
    <row r="6" spans="9:26" ht="12.75">
      <c r="I6" s="38"/>
      <c r="K6" s="38"/>
      <c r="L6" s="38"/>
      <c r="P6" s="38"/>
      <c r="Q6" s="22"/>
      <c r="R6" s="22"/>
      <c r="X6" s="38"/>
      <c r="Z6" s="5"/>
    </row>
    <row r="7" spans="1:26" s="2" customFormat="1" ht="12">
      <c r="A7" s="15" t="s">
        <v>35</v>
      </c>
      <c r="B7" s="6" t="s">
        <v>34</v>
      </c>
      <c r="D7" s="6"/>
      <c r="F7" s="11"/>
      <c r="G7" s="11"/>
      <c r="H7" s="11"/>
      <c r="I7" s="3"/>
      <c r="J7" s="11" t="s">
        <v>123</v>
      </c>
      <c r="K7" s="3"/>
      <c r="L7" s="3"/>
      <c r="M7" s="11"/>
      <c r="N7" s="11"/>
      <c r="O7" s="11"/>
      <c r="P7" s="3"/>
      <c r="Q7" s="2" t="s">
        <v>128</v>
      </c>
      <c r="S7" s="2" t="s">
        <v>139</v>
      </c>
      <c r="U7" s="14"/>
      <c r="V7" s="3"/>
      <c r="X7" s="12">
        <v>21729.98</v>
      </c>
      <c r="Z7" s="12">
        <v>156999.6</v>
      </c>
    </row>
    <row r="8" spans="2:26" s="2" customFormat="1" ht="12">
      <c r="B8" s="2" t="s">
        <v>89</v>
      </c>
      <c r="F8" s="3"/>
      <c r="G8" s="3"/>
      <c r="H8" s="3"/>
      <c r="I8" s="3"/>
      <c r="J8" s="3"/>
      <c r="K8" s="3">
        <v>2376706.46</v>
      </c>
      <c r="L8" s="3"/>
      <c r="M8" s="3"/>
      <c r="N8" s="3"/>
      <c r="O8" s="3">
        <v>2165340.58</v>
      </c>
      <c r="P8" s="3"/>
      <c r="Q8" s="2" t="s">
        <v>82</v>
      </c>
      <c r="S8" s="2" t="s">
        <v>138</v>
      </c>
      <c r="U8" s="14"/>
      <c r="V8" s="3"/>
      <c r="X8" s="1">
        <v>191879.35</v>
      </c>
      <c r="Z8" s="1">
        <v>139566.55</v>
      </c>
    </row>
    <row r="9" spans="2:26" s="2" customFormat="1" ht="12">
      <c r="B9" s="24" t="s">
        <v>24</v>
      </c>
      <c r="F9" s="4"/>
      <c r="G9" s="7"/>
      <c r="H9" s="4"/>
      <c r="I9" s="7"/>
      <c r="J9" s="7"/>
      <c r="K9" s="1">
        <v>1889481.64</v>
      </c>
      <c r="L9" s="4"/>
      <c r="M9" s="7"/>
      <c r="N9" s="7"/>
      <c r="O9" s="1">
        <v>1690697.9</v>
      </c>
      <c r="P9" s="4"/>
      <c r="Q9" s="2" t="s">
        <v>39</v>
      </c>
      <c r="R9" s="2" t="s">
        <v>136</v>
      </c>
      <c r="U9" s="14"/>
      <c r="V9" s="3"/>
      <c r="X9" s="4" t="s">
        <v>124</v>
      </c>
      <c r="Z9" s="4">
        <v>30676.95</v>
      </c>
    </row>
    <row r="10" spans="2:26" s="2" customFormat="1" ht="12">
      <c r="B10" s="2" t="s">
        <v>91</v>
      </c>
      <c r="F10" s="4"/>
      <c r="G10" s="3"/>
      <c r="H10" s="4"/>
      <c r="I10" s="3"/>
      <c r="J10" s="3"/>
      <c r="K10" s="4">
        <f>K8-K9</f>
        <v>487224.82000000007</v>
      </c>
      <c r="L10" s="4"/>
      <c r="M10" s="3"/>
      <c r="N10" s="3"/>
      <c r="O10" s="4">
        <f>SUM(O8-O9)</f>
        <v>474642.68000000017</v>
      </c>
      <c r="P10" s="4"/>
      <c r="T10" s="12"/>
      <c r="U10" s="12"/>
      <c r="V10" s="3"/>
      <c r="X10" s="12"/>
      <c r="Z10" s="12"/>
    </row>
    <row r="11" spans="6:26" s="2" customFormat="1" ht="12">
      <c r="F11" s="4"/>
      <c r="G11" s="3"/>
      <c r="H11" s="4"/>
      <c r="I11" s="3"/>
      <c r="J11" s="3"/>
      <c r="K11" s="4"/>
      <c r="L11" s="4"/>
      <c r="M11" s="3"/>
      <c r="N11" s="3"/>
      <c r="O11" s="4"/>
      <c r="P11" s="4"/>
      <c r="R11" s="2" t="s">
        <v>137</v>
      </c>
      <c r="T11" s="12"/>
      <c r="U11" s="12"/>
      <c r="V11" s="3"/>
      <c r="X11" s="12">
        <f>SUM(X7:X10)</f>
        <v>213609.33000000002</v>
      </c>
      <c r="Z11" s="12">
        <f>SUM(Z7+Z8-Z9)</f>
        <v>265889.2</v>
      </c>
    </row>
    <row r="12" spans="6:26" s="2" customFormat="1" ht="12">
      <c r="F12" s="4"/>
      <c r="G12" s="3"/>
      <c r="H12" s="4"/>
      <c r="I12" s="3"/>
      <c r="J12" s="3"/>
      <c r="K12" s="4"/>
      <c r="L12" s="4"/>
      <c r="M12" s="3"/>
      <c r="N12" s="3"/>
      <c r="O12" s="4"/>
      <c r="P12" s="4"/>
      <c r="T12" s="12"/>
      <c r="U12" s="12"/>
      <c r="V12" s="3"/>
      <c r="X12" s="12"/>
      <c r="Z12" s="12"/>
    </row>
    <row r="13" spans="6:26" s="2" customFormat="1" ht="12">
      <c r="F13" s="4"/>
      <c r="G13" s="3"/>
      <c r="H13" s="4"/>
      <c r="I13" s="3"/>
      <c r="J13" s="3"/>
      <c r="K13" s="4"/>
      <c r="L13" s="4"/>
      <c r="M13" s="3"/>
      <c r="N13" s="3"/>
      <c r="O13" s="4"/>
      <c r="P13" s="4"/>
      <c r="R13" s="2" t="s">
        <v>135</v>
      </c>
      <c r="S13" s="84"/>
      <c r="T13" s="12"/>
      <c r="U13" s="12"/>
      <c r="V13" s="3"/>
      <c r="X13" s="12">
        <v>25285.63</v>
      </c>
      <c r="Z13" s="12">
        <v>41409.28</v>
      </c>
    </row>
    <row r="14" spans="6:26" s="2" customFormat="1" ht="12.75" thickBot="1">
      <c r="F14" s="4"/>
      <c r="G14" s="3"/>
      <c r="H14" s="4"/>
      <c r="I14" s="3"/>
      <c r="J14" s="3"/>
      <c r="K14" s="4"/>
      <c r="L14" s="4"/>
      <c r="M14" s="3"/>
      <c r="N14" s="3"/>
      <c r="O14" s="4"/>
      <c r="P14" s="4"/>
      <c r="Q14" s="2" t="s">
        <v>129</v>
      </c>
      <c r="S14" s="84" t="s">
        <v>131</v>
      </c>
      <c r="T14" s="12"/>
      <c r="U14" s="12"/>
      <c r="V14" s="3"/>
      <c r="X14" s="8">
        <f>SUM(X11-X13)</f>
        <v>188323.7</v>
      </c>
      <c r="Z14" s="8">
        <f>SUM(Z11-Z13)</f>
        <v>224479.92</v>
      </c>
    </row>
    <row r="15" spans="2:26" s="2" customFormat="1" ht="12.75" thickTop="1">
      <c r="B15" s="6" t="s">
        <v>80</v>
      </c>
      <c r="C15" s="2" t="s">
        <v>38</v>
      </c>
      <c r="D15" s="2" t="s">
        <v>81</v>
      </c>
      <c r="F15" s="4"/>
      <c r="G15" s="3"/>
      <c r="H15" s="4"/>
      <c r="I15" s="3"/>
      <c r="J15" s="3"/>
      <c r="K15" s="1">
        <v>135740.67</v>
      </c>
      <c r="L15" s="4"/>
      <c r="M15" s="3"/>
      <c r="N15" s="3"/>
      <c r="O15" s="1">
        <v>102079.12</v>
      </c>
      <c r="P15" s="4"/>
      <c r="R15" s="9"/>
      <c r="T15" s="9"/>
      <c r="U15" s="40"/>
      <c r="V15" s="3"/>
      <c r="X15" s="3" t="s">
        <v>124</v>
      </c>
      <c r="Z15" s="3"/>
    </row>
    <row r="16" spans="2:26" s="2" customFormat="1" ht="12">
      <c r="B16" s="2" t="s">
        <v>32</v>
      </c>
      <c r="F16" s="4"/>
      <c r="G16" s="3"/>
      <c r="H16" s="4"/>
      <c r="I16" s="3"/>
      <c r="J16" s="3"/>
      <c r="K16" s="4">
        <f>K10+K15</f>
        <v>622965.4900000001</v>
      </c>
      <c r="L16" s="4"/>
      <c r="M16" s="3"/>
      <c r="N16" s="3"/>
      <c r="O16" s="4">
        <f>SUM(O15+O10)</f>
        <v>576721.8000000002</v>
      </c>
      <c r="P16" s="4"/>
      <c r="Q16" s="2" t="s">
        <v>124</v>
      </c>
      <c r="R16" s="23"/>
      <c r="U16" s="14"/>
      <c r="V16" s="3"/>
      <c r="X16" s="12" t="s">
        <v>124</v>
      </c>
      <c r="Z16" s="12"/>
    </row>
    <row r="17" spans="2:26" s="2" customFormat="1" ht="12">
      <c r="B17" s="6" t="s">
        <v>36</v>
      </c>
      <c r="C17" s="2" t="s">
        <v>38</v>
      </c>
      <c r="D17" s="2" t="s">
        <v>37</v>
      </c>
      <c r="F17" s="4"/>
      <c r="G17" s="4"/>
      <c r="H17" s="1"/>
      <c r="I17" s="1"/>
      <c r="J17" s="4"/>
      <c r="K17" s="1">
        <v>600325.13</v>
      </c>
      <c r="L17" s="4"/>
      <c r="M17" s="1"/>
      <c r="N17" s="4"/>
      <c r="O17" s="1">
        <v>416362.62</v>
      </c>
      <c r="P17" s="4"/>
      <c r="Q17" s="23"/>
      <c r="R17" s="23"/>
      <c r="S17" s="2" t="s">
        <v>92</v>
      </c>
      <c r="U17" s="14"/>
      <c r="V17" s="3"/>
      <c r="X17" s="3"/>
      <c r="Z17" s="3"/>
    </row>
    <row r="18" spans="2:26" s="2" customFormat="1" ht="12">
      <c r="B18" s="2" t="s">
        <v>102</v>
      </c>
      <c r="F18" s="12"/>
      <c r="G18" s="3"/>
      <c r="H18" s="12"/>
      <c r="I18" s="3"/>
      <c r="J18" s="3"/>
      <c r="K18" s="12">
        <f>K16-K17</f>
        <v>22640.360000000102</v>
      </c>
      <c r="L18" s="12"/>
      <c r="M18" s="3"/>
      <c r="N18" s="3"/>
      <c r="O18" s="12">
        <f>SUM(O16-O17)</f>
        <v>160359.18000000017</v>
      </c>
      <c r="P18" s="12"/>
      <c r="Q18" s="23"/>
      <c r="R18" s="10" t="s">
        <v>38</v>
      </c>
      <c r="S18" s="2" t="s">
        <v>93</v>
      </c>
      <c r="U18" s="14"/>
      <c r="V18" s="3"/>
      <c r="X18" s="3" t="s">
        <v>143</v>
      </c>
      <c r="Z18" s="3">
        <v>4432.14</v>
      </c>
    </row>
    <row r="19" spans="6:26" s="2" customFormat="1" ht="12">
      <c r="F19" s="12"/>
      <c r="G19" s="3"/>
      <c r="H19" s="12"/>
      <c r="I19" s="3"/>
      <c r="J19" s="3"/>
      <c r="K19" s="12"/>
      <c r="L19" s="12"/>
      <c r="M19" s="3"/>
      <c r="N19" s="3"/>
      <c r="O19" s="12"/>
      <c r="P19" s="12"/>
      <c r="Q19" s="23"/>
      <c r="R19" s="10"/>
      <c r="S19" s="2" t="s">
        <v>134</v>
      </c>
      <c r="U19" s="14"/>
      <c r="V19" s="3"/>
      <c r="X19" s="3" t="s">
        <v>143</v>
      </c>
      <c r="Z19" s="3">
        <v>28168.43</v>
      </c>
    </row>
    <row r="20" spans="2:26" s="2" customFormat="1" ht="12">
      <c r="B20" s="6" t="s">
        <v>120</v>
      </c>
      <c r="F20" s="32"/>
      <c r="G20" s="3"/>
      <c r="H20" s="4"/>
      <c r="I20" s="3"/>
      <c r="J20" s="3"/>
      <c r="K20" s="4"/>
      <c r="L20" s="4"/>
      <c r="M20" s="3"/>
      <c r="N20" s="3"/>
      <c r="O20" s="4"/>
      <c r="P20" s="4"/>
      <c r="Q20" s="23"/>
      <c r="R20" s="10" t="s">
        <v>104</v>
      </c>
      <c r="S20" s="2" t="s">
        <v>125</v>
      </c>
      <c r="U20" s="14"/>
      <c r="V20" s="3"/>
      <c r="X20" s="3">
        <v>188323.7</v>
      </c>
      <c r="Z20" s="3">
        <v>191879.35</v>
      </c>
    </row>
    <row r="21" spans="3:26" s="2" customFormat="1" ht="12.75" thickBot="1">
      <c r="C21" s="2" t="s">
        <v>60</v>
      </c>
      <c r="D21" s="2" t="s">
        <v>119</v>
      </c>
      <c r="H21" s="4"/>
      <c r="I21" s="4">
        <v>1754.53</v>
      </c>
      <c r="K21" s="4"/>
      <c r="L21" s="4"/>
      <c r="M21" s="4">
        <v>1233.67</v>
      </c>
      <c r="O21" s="4"/>
      <c r="P21" s="4"/>
      <c r="Q21" s="23"/>
      <c r="R21" s="23"/>
      <c r="U21" s="14"/>
      <c r="V21" s="3"/>
      <c r="X21" s="8">
        <f>SUM(X18:X20)</f>
        <v>188323.7</v>
      </c>
      <c r="Z21" s="8">
        <f>SUM(Z18:Z20)</f>
        <v>224479.92</v>
      </c>
    </row>
    <row r="22" spans="3:26" s="2" customFormat="1" ht="13.5" thickTop="1">
      <c r="C22" s="2" t="s">
        <v>41</v>
      </c>
      <c r="D22" s="2" t="s">
        <v>40</v>
      </c>
      <c r="F22" s="4"/>
      <c r="G22" s="4"/>
      <c r="H22" s="1"/>
      <c r="I22" s="1">
        <v>1119.93</v>
      </c>
      <c r="J22" s="4"/>
      <c r="K22" s="1">
        <f>I21-I22</f>
        <v>634.5999999999999</v>
      </c>
      <c r="L22" s="4"/>
      <c r="M22" s="1">
        <v>3307.27</v>
      </c>
      <c r="N22" s="4"/>
      <c r="O22" s="1">
        <f>SUM(M21-M22)</f>
        <v>-2073.6</v>
      </c>
      <c r="P22" s="4"/>
      <c r="Q22" s="23"/>
      <c r="R22" s="23"/>
      <c r="T22" s="17"/>
      <c r="U22" s="18"/>
      <c r="V22" s="35"/>
      <c r="W22" s="17"/>
      <c r="X22" s="17"/>
      <c r="Z22" s="18"/>
    </row>
    <row r="23" spans="1:26" s="2" customFormat="1" ht="12.75">
      <c r="A23" s="15" t="s">
        <v>43</v>
      </c>
      <c r="B23" s="2" t="s">
        <v>103</v>
      </c>
      <c r="F23" s="12"/>
      <c r="G23" s="3"/>
      <c r="H23" s="12"/>
      <c r="I23" s="3"/>
      <c r="J23" s="3"/>
      <c r="K23" s="12">
        <f>K18+K22</f>
        <v>23274.9600000001</v>
      </c>
      <c r="L23" s="12"/>
      <c r="M23" s="3"/>
      <c r="N23" s="3"/>
      <c r="O23" s="12">
        <f>SUM(O18+O22)</f>
        <v>158285.58000000016</v>
      </c>
      <c r="P23" s="12"/>
      <c r="Q23" s="23"/>
      <c r="R23" s="23"/>
      <c r="T23" s="17"/>
      <c r="U23" s="18"/>
      <c r="V23" s="35"/>
      <c r="W23" s="17"/>
      <c r="X23" s="17"/>
      <c r="Z23" s="18"/>
    </row>
    <row r="24" spans="1:26" s="2" customFormat="1" ht="12.75">
      <c r="A24" s="15"/>
      <c r="B24" s="6" t="s">
        <v>42</v>
      </c>
      <c r="F24" s="29"/>
      <c r="G24" s="3"/>
      <c r="H24" s="7"/>
      <c r="I24" s="3"/>
      <c r="J24" s="3"/>
      <c r="K24" s="7"/>
      <c r="L24" s="7"/>
      <c r="M24" s="3"/>
      <c r="N24" s="3"/>
      <c r="O24" s="7"/>
      <c r="P24" s="7"/>
      <c r="Q24" s="23"/>
      <c r="R24" s="23"/>
      <c r="T24" s="33"/>
      <c r="U24" s="41"/>
      <c r="V24" s="35"/>
      <c r="W24" s="17"/>
      <c r="X24" s="17"/>
      <c r="Z24" s="36"/>
    </row>
    <row r="25" spans="1:26" s="2" customFormat="1" ht="12.75">
      <c r="A25" s="15"/>
      <c r="B25" s="6"/>
      <c r="C25" s="2" t="s">
        <v>38</v>
      </c>
      <c r="D25" s="2" t="s">
        <v>142</v>
      </c>
      <c r="F25" s="29"/>
      <c r="G25" s="3"/>
      <c r="H25" s="3"/>
      <c r="I25" s="4">
        <v>2.32</v>
      </c>
      <c r="J25" s="3"/>
      <c r="K25" s="3"/>
      <c r="L25" s="3"/>
      <c r="M25" s="4"/>
      <c r="N25" s="3"/>
      <c r="O25" s="3"/>
      <c r="P25" s="3"/>
      <c r="Q25" s="23"/>
      <c r="R25" s="23"/>
      <c r="T25" s="34"/>
      <c r="U25" s="42"/>
      <c r="V25" s="35"/>
      <c r="W25" s="17"/>
      <c r="X25" s="17"/>
      <c r="Z25" s="36"/>
    </row>
    <row r="26" spans="1:26" s="2" customFormat="1" ht="12.75">
      <c r="A26" s="15"/>
      <c r="B26" s="6"/>
      <c r="C26" s="2" t="s">
        <v>38</v>
      </c>
      <c r="D26" s="2" t="s">
        <v>130</v>
      </c>
      <c r="F26" s="29"/>
      <c r="G26" s="3"/>
      <c r="H26" s="3"/>
      <c r="I26" s="4">
        <v>0</v>
      </c>
      <c r="J26" s="3"/>
      <c r="K26" s="3"/>
      <c r="L26" s="3"/>
      <c r="M26" s="4"/>
      <c r="N26" s="3"/>
      <c r="O26" s="3"/>
      <c r="P26" s="3"/>
      <c r="Q26" s="23"/>
      <c r="R26" s="23"/>
      <c r="T26" s="34"/>
      <c r="U26" s="42"/>
      <c r="V26" s="35"/>
      <c r="W26" s="17"/>
      <c r="X26" s="17"/>
      <c r="Z26" s="36"/>
    </row>
    <row r="27" spans="2:26" s="2" customFormat="1" ht="12.75">
      <c r="B27" s="6" t="s">
        <v>39</v>
      </c>
      <c r="D27" s="2" t="s">
        <v>132</v>
      </c>
      <c r="F27" s="29"/>
      <c r="G27" s="3"/>
      <c r="H27" s="3"/>
      <c r="I27" s="3">
        <v>1547.3</v>
      </c>
      <c r="J27" s="3"/>
      <c r="K27" s="3"/>
      <c r="L27" s="3"/>
      <c r="M27" s="3"/>
      <c r="N27" s="3"/>
      <c r="O27" s="3">
        <v>1285.98</v>
      </c>
      <c r="P27" s="3"/>
      <c r="Q27" s="23"/>
      <c r="R27" s="23"/>
      <c r="T27"/>
      <c r="U27" s="13"/>
      <c r="V27" s="89"/>
      <c r="W27" s="37"/>
      <c r="X27" s="37"/>
      <c r="Z27" s="36"/>
    </row>
    <row r="28" spans="2:26" s="2" customFormat="1" ht="12.75">
      <c r="B28" s="6"/>
      <c r="C28" s="2" t="s">
        <v>38</v>
      </c>
      <c r="D28" s="2" t="s">
        <v>133</v>
      </c>
      <c r="F28" s="29"/>
      <c r="G28" s="3"/>
      <c r="H28" s="1"/>
      <c r="I28" s="1">
        <v>0</v>
      </c>
      <c r="J28" s="3"/>
      <c r="K28" s="1">
        <f>I25-I27</f>
        <v>-1544.98</v>
      </c>
      <c r="L28" s="4"/>
      <c r="M28" s="1"/>
      <c r="N28" s="3"/>
      <c r="O28" s="1"/>
      <c r="P28" s="4"/>
      <c r="Q28" s="23"/>
      <c r="R28" s="23"/>
      <c r="T28"/>
      <c r="U28" s="13"/>
      <c r="V28" s="89"/>
      <c r="W28" s="37"/>
      <c r="X28" s="37"/>
      <c r="Z28" s="36"/>
    </row>
    <row r="29" spans="2:26" s="2" customFormat="1" ht="12.75">
      <c r="B29" s="6"/>
      <c r="F29" s="29"/>
      <c r="G29" s="3"/>
      <c r="H29" s="4"/>
      <c r="I29" s="4"/>
      <c r="J29" s="3"/>
      <c r="K29" s="4"/>
      <c r="L29" s="4"/>
      <c r="M29" s="4"/>
      <c r="N29" s="3"/>
      <c r="O29" s="4"/>
      <c r="P29" s="4"/>
      <c r="Q29" s="23"/>
      <c r="R29" s="23"/>
      <c r="T29"/>
      <c r="U29" s="13"/>
      <c r="V29" s="89"/>
      <c r="W29" s="37"/>
      <c r="X29" s="37"/>
      <c r="Z29" s="36"/>
    </row>
    <row r="30" spans="2:26" s="2" customFormat="1" ht="12.75">
      <c r="B30" s="2" t="s">
        <v>121</v>
      </c>
      <c r="F30" s="12"/>
      <c r="G30" s="3"/>
      <c r="H30" s="12"/>
      <c r="I30" s="3"/>
      <c r="J30" s="3"/>
      <c r="K30" s="12">
        <f>K28+K23</f>
        <v>21729.9800000001</v>
      </c>
      <c r="L30" s="12"/>
      <c r="M30" s="3"/>
      <c r="N30" s="3"/>
      <c r="O30" s="12">
        <f>SUM(O23-O27)</f>
        <v>156999.60000000015</v>
      </c>
      <c r="P30" s="12"/>
      <c r="Q30" s="23"/>
      <c r="R30" s="23"/>
      <c r="T30"/>
      <c r="U30" s="13"/>
      <c r="V30" s="38"/>
      <c r="W30"/>
      <c r="X30"/>
      <c r="Z30" s="39"/>
    </row>
    <row r="31" spans="2:26" s="2" customFormat="1" ht="12.75">
      <c r="B31" s="6" t="s">
        <v>36</v>
      </c>
      <c r="F31" s="19"/>
      <c r="G31" s="3"/>
      <c r="H31" s="3"/>
      <c r="I31" s="3"/>
      <c r="J31" s="3"/>
      <c r="K31" s="3"/>
      <c r="L31" s="3"/>
      <c r="M31" s="3"/>
      <c r="N31" s="3"/>
      <c r="O31" s="3"/>
      <c r="P31" s="3"/>
      <c r="Q31" s="23"/>
      <c r="R31" s="23"/>
      <c r="T31"/>
      <c r="U31" s="13"/>
      <c r="V31" s="3"/>
      <c r="W31" s="17"/>
      <c r="X31" s="17"/>
      <c r="Z31" s="36"/>
    </row>
    <row r="32" spans="3:26" s="2" customFormat="1" ht="12.75">
      <c r="C32" s="2" t="s">
        <v>44</v>
      </c>
      <c r="F32" s="3"/>
      <c r="G32" s="3"/>
      <c r="H32" s="3"/>
      <c r="I32" s="3">
        <v>131409.35</v>
      </c>
      <c r="J32" s="3"/>
      <c r="K32" s="3"/>
      <c r="L32" s="3"/>
      <c r="M32" s="3">
        <v>85156.45</v>
      </c>
      <c r="N32" s="3"/>
      <c r="O32" s="3"/>
      <c r="P32" s="3"/>
      <c r="Q32" s="23"/>
      <c r="R32" s="23"/>
      <c r="T32"/>
      <c r="U32" s="13"/>
      <c r="V32" s="3"/>
      <c r="W32"/>
      <c r="X32"/>
      <c r="Z32" s="39"/>
    </row>
    <row r="33" spans="3:26" s="2" customFormat="1" ht="12.75">
      <c r="C33" s="2" t="s">
        <v>45</v>
      </c>
      <c r="G33" s="4"/>
      <c r="H33" s="3"/>
      <c r="I33" s="4"/>
      <c r="J33" s="4"/>
      <c r="K33" s="3"/>
      <c r="L33" s="3"/>
      <c r="M33" s="4" t="s">
        <v>124</v>
      </c>
      <c r="N33" s="4"/>
      <c r="O33" s="3"/>
      <c r="P33" s="3"/>
      <c r="Q33" s="23"/>
      <c r="R33" s="23"/>
      <c r="T33"/>
      <c r="U33" s="13"/>
      <c r="V33" s="3"/>
      <c r="W33"/>
      <c r="X33"/>
      <c r="Y33" s="38"/>
      <c r="Z33" s="39"/>
    </row>
    <row r="34" spans="4:26" s="2" customFormat="1" ht="12.75">
      <c r="D34" s="2" t="s">
        <v>46</v>
      </c>
      <c r="F34" s="3"/>
      <c r="G34" s="4"/>
      <c r="H34" s="3"/>
      <c r="I34" s="1">
        <v>131409.35</v>
      </c>
      <c r="J34" s="4"/>
      <c r="K34" s="3">
        <f>I32-I34</f>
        <v>0</v>
      </c>
      <c r="L34" s="3"/>
      <c r="M34" s="1">
        <v>85156.45</v>
      </c>
      <c r="N34" s="4"/>
      <c r="O34" s="3">
        <f>SUM(M32-M34)</f>
        <v>0</v>
      </c>
      <c r="P34" s="3"/>
      <c r="Q34" s="23"/>
      <c r="R34" s="23"/>
      <c r="T34"/>
      <c r="U34" s="13"/>
      <c r="V34" s="3"/>
      <c r="W34"/>
      <c r="X34"/>
      <c r="Y34" s="38"/>
      <c r="Z34" s="39"/>
    </row>
    <row r="35" spans="3:26" s="2" customFormat="1" ht="13.5" thickBot="1">
      <c r="C35" s="2" t="s">
        <v>122</v>
      </c>
      <c r="F35" s="12"/>
      <c r="G35" s="3"/>
      <c r="H35" s="12"/>
      <c r="I35" s="3"/>
      <c r="J35" s="3"/>
      <c r="K35" s="8">
        <f>K30+K34</f>
        <v>21729.9800000001</v>
      </c>
      <c r="L35" s="12"/>
      <c r="M35" s="3"/>
      <c r="N35" s="3"/>
      <c r="O35" s="8">
        <f>SUM(O30+O34)</f>
        <v>156999.60000000015</v>
      </c>
      <c r="P35" s="12"/>
      <c r="Q35" s="23"/>
      <c r="R35" s="23"/>
      <c r="T35"/>
      <c r="U35" s="13"/>
      <c r="V35" s="3"/>
      <c r="W35" s="17"/>
      <c r="X35" s="17"/>
      <c r="Y35" s="35"/>
      <c r="Z35" s="36"/>
    </row>
    <row r="36" spans="11:22" s="2" customFormat="1" ht="12.75" thickTop="1">
      <c r="K36" s="23"/>
      <c r="L36" s="23"/>
      <c r="M36" s="23"/>
      <c r="N36" s="23"/>
      <c r="O36" s="23"/>
      <c r="P36" s="23"/>
      <c r="Q36" s="23"/>
      <c r="R36" s="23"/>
      <c r="U36" s="14"/>
      <c r="V36" s="3"/>
    </row>
    <row r="37" spans="5:22" s="2" customFormat="1" ht="12"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U37" s="14"/>
      <c r="V37" s="3"/>
    </row>
    <row r="38" spans="1:22" s="2" customFormat="1" ht="12.75" customHeight="1">
      <c r="A38" s="103" t="s">
        <v>144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21:22" s="2" customFormat="1" ht="12">
      <c r="U39" s="14"/>
      <c r="V39" s="3"/>
    </row>
    <row r="40" spans="5:22" s="2" customFormat="1" ht="12.75">
      <c r="E40" s="16" t="s">
        <v>84</v>
      </c>
      <c r="F40" s="16"/>
      <c r="G40" s="16"/>
      <c r="H40" s="16"/>
      <c r="I40" s="111" t="s">
        <v>154</v>
      </c>
      <c r="J40" s="16"/>
      <c r="K40" s="106" t="s">
        <v>83</v>
      </c>
      <c r="L40" s="106"/>
      <c r="M40" s="106"/>
      <c r="N40" s="106"/>
      <c r="O40" s="106"/>
      <c r="P40" s="106"/>
      <c r="Q40" s="106"/>
      <c r="R40" s="106"/>
      <c r="S40" s="106"/>
      <c r="T40" s="90" t="s">
        <v>148</v>
      </c>
      <c r="V40" s="90"/>
    </row>
    <row r="41" spans="11:22" s="2" customFormat="1" ht="12">
      <c r="K41" s="16"/>
      <c r="L41" s="16"/>
      <c r="M41" s="16"/>
      <c r="N41" s="16"/>
      <c r="O41" s="16"/>
      <c r="P41" s="16"/>
      <c r="Q41" s="16"/>
      <c r="R41" s="16"/>
      <c r="T41" s="3"/>
      <c r="V41" s="3"/>
    </row>
    <row r="42" spans="9:22" s="2" customFormat="1" ht="12.75">
      <c r="I42" s="107"/>
      <c r="J42" s="107"/>
      <c r="K42" s="108"/>
      <c r="T42" s="3"/>
      <c r="V42" s="3"/>
    </row>
    <row r="43" spans="9:22" s="2" customFormat="1" ht="12.75">
      <c r="I43" s="109"/>
      <c r="J43" s="109"/>
      <c r="K43" s="110"/>
      <c r="T43" s="3"/>
      <c r="V43" s="3"/>
    </row>
    <row r="44" spans="20:22" s="2" customFormat="1" ht="12">
      <c r="T44" s="3"/>
      <c r="V44" s="3"/>
    </row>
    <row r="45" spans="5:22" s="2" customFormat="1" ht="12">
      <c r="E45" s="16" t="s">
        <v>124</v>
      </c>
      <c r="F45" s="16" t="s">
        <v>155</v>
      </c>
      <c r="G45" s="16"/>
      <c r="H45" s="16"/>
      <c r="I45" s="16" t="s">
        <v>152</v>
      </c>
      <c r="J45" s="16"/>
      <c r="K45" s="106" t="s">
        <v>33</v>
      </c>
      <c r="L45" s="106"/>
      <c r="M45" s="106"/>
      <c r="N45" s="106"/>
      <c r="O45" s="106"/>
      <c r="P45" s="106"/>
      <c r="Q45" s="106"/>
      <c r="R45" s="106"/>
      <c r="S45" s="106"/>
      <c r="T45" s="99" t="s">
        <v>149</v>
      </c>
      <c r="V45" s="90"/>
    </row>
    <row r="46" spans="5:22" s="27" customFormat="1" ht="12">
      <c r="E46" s="26" t="s">
        <v>124</v>
      </c>
      <c r="F46" s="26"/>
      <c r="G46" s="26"/>
      <c r="H46" s="26"/>
      <c r="I46" s="26" t="s">
        <v>153</v>
      </c>
      <c r="J46" s="26"/>
      <c r="K46" s="104" t="s">
        <v>85</v>
      </c>
      <c r="L46" s="104"/>
      <c r="M46" s="104"/>
      <c r="N46" s="104"/>
      <c r="O46" s="104"/>
      <c r="P46" s="104"/>
      <c r="Q46" s="104"/>
      <c r="R46" s="104"/>
      <c r="S46" s="104"/>
      <c r="T46" s="91" t="s">
        <v>150</v>
      </c>
      <c r="V46" s="91"/>
    </row>
    <row r="47" spans="11:22" s="27" customFormat="1" ht="12">
      <c r="K47" s="104" t="s">
        <v>86</v>
      </c>
      <c r="L47" s="104"/>
      <c r="M47" s="104"/>
      <c r="N47" s="104"/>
      <c r="O47" s="104"/>
      <c r="P47" s="104"/>
      <c r="Q47" s="104"/>
      <c r="R47" s="104"/>
      <c r="S47" s="104"/>
      <c r="T47" s="28"/>
      <c r="U47" s="43"/>
      <c r="V47" s="92"/>
    </row>
    <row r="48" spans="21:22" s="27" customFormat="1" ht="12">
      <c r="U48" s="44"/>
      <c r="V48" s="86"/>
    </row>
    <row r="50" ht="12.75" customHeight="1">
      <c r="W50" s="31"/>
    </row>
    <row r="51" ht="12.75" customHeight="1">
      <c r="W51" s="31"/>
    </row>
    <row r="52" ht="12.75" customHeight="1">
      <c r="W52" s="31"/>
    </row>
    <row r="53" ht="12.75" customHeight="1">
      <c r="W53" s="31"/>
    </row>
    <row r="54" ht="12.75" customHeight="1">
      <c r="W54" s="31"/>
    </row>
    <row r="55" ht="12.75" customHeight="1">
      <c r="W55" s="31"/>
    </row>
    <row r="56" ht="12.75" customHeight="1">
      <c r="W56" s="31"/>
    </row>
    <row r="57" ht="12.75" customHeight="1"/>
    <row r="58" spans="1:22" ht="12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45"/>
      <c r="V58" s="87"/>
    </row>
    <row r="59" spans="1:22" ht="12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45"/>
      <c r="V59" s="87"/>
    </row>
    <row r="60" spans="1:22" ht="12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45"/>
      <c r="V60" s="87"/>
    </row>
  </sheetData>
  <mergeCells count="12">
    <mergeCell ref="K46:S46"/>
    <mergeCell ref="M5:O5"/>
    <mergeCell ref="K47:S47"/>
    <mergeCell ref="K40:S40"/>
    <mergeCell ref="K45:S45"/>
    <mergeCell ref="I5:K5"/>
    <mergeCell ref="I42:K42"/>
    <mergeCell ref="I43:K43"/>
    <mergeCell ref="Q3:V3"/>
    <mergeCell ref="A38:V38"/>
    <mergeCell ref="A3:G3"/>
    <mergeCell ref="A4:G4"/>
  </mergeCells>
  <printOptions horizontalCentered="1"/>
  <pageMargins left="0" right="0" top="0" bottom="0" header="0" footer="0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ΕΑΧΑ Α.Ε.</dc:creator>
  <cp:keywords/>
  <dc:description/>
  <cp:lastModifiedBy>klouridaki</cp:lastModifiedBy>
  <cp:lastPrinted>2012-05-29T06:44:20Z</cp:lastPrinted>
  <dcterms:created xsi:type="dcterms:W3CDTF">1999-03-23T08:26:31Z</dcterms:created>
  <dcterms:modified xsi:type="dcterms:W3CDTF">2012-05-29T06:50:47Z</dcterms:modified>
  <cp:category/>
  <cp:version/>
  <cp:contentType/>
  <cp:contentStatus/>
</cp:coreProperties>
</file>